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3"/>
  <workbookPr codeName="ThisWorkbook"/>
  <mc:AlternateContent xmlns:mc="http://schemas.openxmlformats.org/markup-compatibility/2006">
    <mc:Choice Requires="x15">
      <x15ac:absPath xmlns:x15ac="http://schemas.microsoft.com/office/spreadsheetml/2010/11/ac" url="C:\Users\student\Documents\API\"/>
    </mc:Choice>
  </mc:AlternateContent>
  <xr:revisionPtr revIDLastSave="0" documentId="8_{6070E17D-1F24-4590-BA7B-75CA5B72F47D}" xr6:coauthVersionLast="36" xr6:coauthVersionMax="36" xr10:uidLastSave="{00000000-0000-0000-0000-000000000000}"/>
  <bookViews>
    <workbookView xWindow="28680" yWindow="-120" windowWidth="29040" windowHeight="15840" tabRatio="723" xr2:uid="{00000000-000D-0000-FFFF-FFFF00000000}"/>
  </bookViews>
  <sheets>
    <sheet name="Mzdy - formulář" sheetId="12" r:id="rId1"/>
    <sheet name="Pokyny pro vyplnění" sheetId="13" r:id="rId2"/>
    <sheet name="Metodika mzdové náklady" sheetId="19" r:id="rId3"/>
    <sheet name="Mzdy - Příklady" sheetId="20" r:id="rId4"/>
    <sheet name="Mzdy-projektové vedení-Příklady" sheetId="22" r:id="rId5"/>
    <sheet name="Metodika cestovné" sheetId="6" r:id="rId6"/>
    <sheet name="Cestovné - formulář" sheetId="8" r:id="rId7"/>
    <sheet name="Cestovné - příklad" sheetId="7" r:id="rId8"/>
  </sheets>
  <calcPr calcId="191029"/>
  <customWorkbookViews>
    <customWorkbookView name="monika.koubkova - vlastní zobrazení" guid="{DCFAC535-E3F1-45EC-A63D-2E956F3DA7F7}" mergeInterval="0" personalView="1" maximized="1" xWindow="1" yWindow="1" windowWidth="1276" windowHeight="752" tabRatio="723"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63" i="12" l="1"/>
  <c r="M160" i="12"/>
  <c r="M157" i="12"/>
  <c r="M154" i="12"/>
  <c r="M151" i="12"/>
  <c r="M148" i="12"/>
  <c r="M145" i="12"/>
  <c r="M142" i="12"/>
  <c r="M139" i="12"/>
  <c r="M136" i="12"/>
  <c r="M133" i="12"/>
  <c r="M130" i="12"/>
  <c r="M127" i="12"/>
  <c r="M124" i="12"/>
  <c r="M121" i="12"/>
  <c r="M118" i="12"/>
  <c r="M115" i="12"/>
  <c r="M106" i="12"/>
  <c r="M103" i="12"/>
  <c r="M100" i="12"/>
  <c r="M97" i="12"/>
  <c r="M94" i="12"/>
  <c r="M91" i="12"/>
  <c r="M88" i="12"/>
  <c r="M85" i="12"/>
  <c r="M82" i="12"/>
  <c r="M79" i="12"/>
  <c r="M76" i="12"/>
  <c r="M73" i="12"/>
  <c r="M70" i="12"/>
  <c r="M67" i="12"/>
  <c r="M64" i="12"/>
  <c r="M61" i="12"/>
  <c r="M58" i="12"/>
  <c r="M55" i="12"/>
  <c r="M52" i="12"/>
  <c r="M49" i="12"/>
  <c r="M46" i="12"/>
  <c r="M43" i="12"/>
  <c r="M40" i="12"/>
  <c r="M37" i="12"/>
  <c r="M34" i="12"/>
  <c r="M31" i="12"/>
  <c r="M28" i="12"/>
  <c r="M25" i="12"/>
  <c r="M22" i="12"/>
  <c r="M19" i="12"/>
  <c r="M162" i="12"/>
  <c r="M159" i="12"/>
  <c r="M156" i="12"/>
  <c r="M153" i="12"/>
  <c r="M150" i="12"/>
  <c r="M147" i="12"/>
  <c r="M144" i="12"/>
  <c r="M141" i="12"/>
  <c r="M138" i="12"/>
  <c r="M135" i="12"/>
  <c r="M132" i="12"/>
  <c r="M129" i="12"/>
  <c r="M126" i="12"/>
  <c r="M123" i="12"/>
  <c r="M120" i="12"/>
  <c r="M117" i="12"/>
  <c r="M114" i="12"/>
  <c r="M111" i="12"/>
  <c r="M108" i="12"/>
  <c r="M105" i="12"/>
  <c r="M102" i="12"/>
  <c r="M99" i="12"/>
  <c r="M96" i="12"/>
  <c r="M93" i="12"/>
  <c r="M90" i="12"/>
  <c r="M87" i="12"/>
  <c r="M84" i="12"/>
  <c r="M81" i="12"/>
  <c r="M78" i="12"/>
  <c r="M75" i="12"/>
  <c r="M72" i="12"/>
  <c r="M69" i="12"/>
  <c r="M66" i="12"/>
  <c r="M63" i="12"/>
  <c r="M60" i="12"/>
  <c r="M57" i="12"/>
  <c r="M54" i="12"/>
  <c r="M51" i="12"/>
  <c r="M48" i="12"/>
  <c r="M45" i="12"/>
  <c r="M42" i="12"/>
  <c r="M39" i="12"/>
  <c r="M36" i="12"/>
  <c r="M33" i="12"/>
  <c r="M30" i="12"/>
  <c r="M27" i="12"/>
  <c r="M24" i="12"/>
  <c r="M21" i="12"/>
  <c r="M18" i="12"/>
  <c r="M16" i="12"/>
  <c r="M15" i="12"/>
  <c r="J163" i="12"/>
  <c r="J160" i="12"/>
  <c r="J157" i="12"/>
  <c r="J154" i="12"/>
  <c r="J151" i="12"/>
  <c r="J148" i="12"/>
  <c r="J145" i="12"/>
  <c r="J142" i="12"/>
  <c r="J139" i="12"/>
  <c r="J136" i="12"/>
  <c r="J133" i="12"/>
  <c r="J130" i="12"/>
  <c r="J127" i="12"/>
  <c r="J124" i="12"/>
  <c r="J121" i="12"/>
  <c r="J118" i="12"/>
  <c r="J115" i="12"/>
  <c r="J106" i="12"/>
  <c r="J103" i="12"/>
  <c r="J100" i="12"/>
  <c r="J97" i="12"/>
  <c r="J94" i="12"/>
  <c r="J91" i="12"/>
  <c r="J88" i="12"/>
  <c r="J85" i="12"/>
  <c r="J82" i="12"/>
  <c r="J79" i="12"/>
  <c r="J76" i="12"/>
  <c r="J73" i="12"/>
  <c r="J70" i="12"/>
  <c r="J67" i="12"/>
  <c r="J64" i="12"/>
  <c r="J61" i="12"/>
  <c r="J58" i="12"/>
  <c r="J55" i="12"/>
  <c r="J52" i="12"/>
  <c r="J49" i="12"/>
  <c r="J46" i="12"/>
  <c r="J43" i="12"/>
  <c r="J40" i="12"/>
  <c r="J37" i="12"/>
  <c r="J34" i="12"/>
  <c r="J31" i="12"/>
  <c r="J28" i="12"/>
  <c r="J25" i="12"/>
  <c r="J22" i="12"/>
  <c r="J19" i="12"/>
  <c r="J162" i="12"/>
  <c r="J159" i="12"/>
  <c r="J156" i="12"/>
  <c r="J153" i="12"/>
  <c r="J150" i="12"/>
  <c r="J147" i="12"/>
  <c r="J144" i="12"/>
  <c r="J141" i="12"/>
  <c r="J138" i="12"/>
  <c r="J135" i="12"/>
  <c r="J132" i="12"/>
  <c r="J129" i="12"/>
  <c r="J126" i="12"/>
  <c r="J123" i="12"/>
  <c r="J120" i="12"/>
  <c r="J117" i="12"/>
  <c r="J114" i="12"/>
  <c r="J111" i="12"/>
  <c r="J108" i="12"/>
  <c r="J105" i="12"/>
  <c r="J102" i="12"/>
  <c r="J99" i="12"/>
  <c r="J96" i="12"/>
  <c r="J93" i="12"/>
  <c r="J90" i="12"/>
  <c r="J87" i="12"/>
  <c r="J84" i="12"/>
  <c r="J81" i="12"/>
  <c r="J78" i="12"/>
  <c r="J75" i="12"/>
  <c r="J72" i="12"/>
  <c r="J69" i="12"/>
  <c r="J66" i="12"/>
  <c r="J63" i="12"/>
  <c r="J60" i="12"/>
  <c r="J57" i="12"/>
  <c r="J54" i="12"/>
  <c r="J51" i="12"/>
  <c r="J48" i="12"/>
  <c r="J45" i="12"/>
  <c r="J42" i="12"/>
  <c r="J39" i="12"/>
  <c r="J36" i="12"/>
  <c r="J33" i="12"/>
  <c r="J30" i="12"/>
  <c r="J27" i="12"/>
  <c r="J24" i="12"/>
  <c r="J21" i="12"/>
  <c r="J18" i="12"/>
  <c r="J16" i="12"/>
  <c r="J15" i="12"/>
  <c r="G164" i="12" l="1"/>
  <c r="F164" i="12"/>
  <c r="P164" i="12" s="1"/>
  <c r="E164" i="12"/>
  <c r="P163" i="12"/>
  <c r="G163" i="12"/>
  <c r="P162" i="12"/>
  <c r="G162" i="12"/>
  <c r="L162" i="12" s="1"/>
  <c r="G161" i="12"/>
  <c r="H160" i="12" s="1"/>
  <c r="F161" i="12"/>
  <c r="P161" i="12" s="1"/>
  <c r="E161" i="12"/>
  <c r="P160" i="12"/>
  <c r="G160" i="12"/>
  <c r="P159" i="12"/>
  <c r="G159" i="12"/>
  <c r="L159" i="12" s="1"/>
  <c r="G158" i="12"/>
  <c r="R156" i="12" s="1"/>
  <c r="F158" i="12"/>
  <c r="P158" i="12" s="1"/>
  <c r="E158" i="12"/>
  <c r="P157" i="12"/>
  <c r="G157" i="12"/>
  <c r="P156" i="12"/>
  <c r="G156" i="12"/>
  <c r="L156" i="12" s="1"/>
  <c r="G155" i="12"/>
  <c r="R153" i="12" s="1"/>
  <c r="F155" i="12"/>
  <c r="P155" i="12" s="1"/>
  <c r="E155" i="12"/>
  <c r="P154" i="12"/>
  <c r="G154" i="12"/>
  <c r="P153" i="12"/>
  <c r="G153" i="12"/>
  <c r="L153" i="12" s="1"/>
  <c r="G152" i="12"/>
  <c r="R150" i="12" s="1"/>
  <c r="F152" i="12"/>
  <c r="P152" i="12" s="1"/>
  <c r="E152" i="12"/>
  <c r="P151" i="12"/>
  <c r="G151" i="12"/>
  <c r="P150" i="12"/>
  <c r="G150" i="12"/>
  <c r="L150" i="12" s="1"/>
  <c r="G149" i="12"/>
  <c r="R147" i="12" s="1"/>
  <c r="F149" i="12"/>
  <c r="P149" i="12" s="1"/>
  <c r="E149" i="12"/>
  <c r="P148" i="12"/>
  <c r="G148" i="12"/>
  <c r="P147" i="12"/>
  <c r="G147" i="12"/>
  <c r="L147" i="12" s="1"/>
  <c r="G146" i="12"/>
  <c r="R144" i="12" s="1"/>
  <c r="F146" i="12"/>
  <c r="P146" i="12" s="1"/>
  <c r="E146" i="12"/>
  <c r="P145" i="12"/>
  <c r="G145" i="12"/>
  <c r="P144" i="12"/>
  <c r="G144" i="12"/>
  <c r="G143" i="12"/>
  <c r="R141" i="12" s="1"/>
  <c r="F143" i="12"/>
  <c r="P143" i="12" s="1"/>
  <c r="E143" i="12"/>
  <c r="P142" i="12"/>
  <c r="G142" i="12"/>
  <c r="P141" i="12"/>
  <c r="G141" i="12"/>
  <c r="G140" i="12"/>
  <c r="R138" i="12" s="1"/>
  <c r="F140" i="12"/>
  <c r="P140" i="12" s="1"/>
  <c r="E140" i="12"/>
  <c r="P139" i="12"/>
  <c r="G139" i="12"/>
  <c r="P138" i="12"/>
  <c r="G138" i="12"/>
  <c r="G137" i="12"/>
  <c r="R135" i="12" s="1"/>
  <c r="F137" i="12"/>
  <c r="P137" i="12" s="1"/>
  <c r="E137" i="12"/>
  <c r="P136" i="12"/>
  <c r="G136" i="12"/>
  <c r="P135" i="12"/>
  <c r="G135" i="12"/>
  <c r="G134" i="12"/>
  <c r="R132" i="12" s="1"/>
  <c r="F134" i="12"/>
  <c r="P134" i="12" s="1"/>
  <c r="E134" i="12"/>
  <c r="P133" i="12"/>
  <c r="G133" i="12"/>
  <c r="P132" i="12"/>
  <c r="G132" i="12"/>
  <c r="G131" i="12"/>
  <c r="R129" i="12" s="1"/>
  <c r="F131" i="12"/>
  <c r="P131" i="12" s="1"/>
  <c r="E131" i="12"/>
  <c r="P130" i="12"/>
  <c r="G130" i="12"/>
  <c r="P129" i="12"/>
  <c r="G129" i="12"/>
  <c r="G128" i="12"/>
  <c r="R126" i="12" s="1"/>
  <c r="F128" i="12"/>
  <c r="P128" i="12" s="1"/>
  <c r="E128" i="12"/>
  <c r="P127" i="12"/>
  <c r="G127" i="12"/>
  <c r="P126" i="12"/>
  <c r="G126" i="12"/>
  <c r="G125" i="12"/>
  <c r="R123" i="12" s="1"/>
  <c r="F125" i="12"/>
  <c r="P125" i="12" s="1"/>
  <c r="E125" i="12"/>
  <c r="P124" i="12"/>
  <c r="G124" i="12"/>
  <c r="P123" i="12"/>
  <c r="G123" i="12"/>
  <c r="G122" i="12"/>
  <c r="R120" i="12" s="1"/>
  <c r="F122" i="12"/>
  <c r="P122" i="12" s="1"/>
  <c r="E122" i="12"/>
  <c r="P121" i="12"/>
  <c r="G121" i="12"/>
  <c r="P120" i="12"/>
  <c r="G120" i="12"/>
  <c r="G119" i="12"/>
  <c r="R117" i="12" s="1"/>
  <c r="F119" i="12"/>
  <c r="P119" i="12" s="1"/>
  <c r="E119" i="12"/>
  <c r="P118" i="12"/>
  <c r="G118" i="12"/>
  <c r="P117" i="12"/>
  <c r="G117" i="12"/>
  <c r="G116" i="12"/>
  <c r="R114" i="12" s="1"/>
  <c r="F116" i="12"/>
  <c r="P116" i="12" s="1"/>
  <c r="E116" i="12"/>
  <c r="P115" i="12"/>
  <c r="G115" i="12"/>
  <c r="P114" i="12"/>
  <c r="G114" i="12"/>
  <c r="G113" i="12"/>
  <c r="R111" i="12" s="1"/>
  <c r="F113" i="12"/>
  <c r="P113" i="12" s="1"/>
  <c r="E113" i="12"/>
  <c r="P112" i="12"/>
  <c r="G112" i="12"/>
  <c r="P111" i="12"/>
  <c r="G111" i="12"/>
  <c r="G110" i="12"/>
  <c r="Q108" i="12" s="1"/>
  <c r="F110" i="12"/>
  <c r="P110" i="12" s="1"/>
  <c r="E110" i="12"/>
  <c r="P109" i="12"/>
  <c r="G109" i="12"/>
  <c r="P108" i="12"/>
  <c r="G108" i="12"/>
  <c r="G107" i="12"/>
  <c r="F107" i="12"/>
  <c r="P107" i="12" s="1"/>
  <c r="E107" i="12"/>
  <c r="P106" i="12"/>
  <c r="G106" i="12"/>
  <c r="P105" i="12"/>
  <c r="G105" i="12"/>
  <c r="G104" i="12"/>
  <c r="Q102" i="12" s="1"/>
  <c r="F104" i="12"/>
  <c r="P104" i="12" s="1"/>
  <c r="E104" i="12"/>
  <c r="P103" i="12"/>
  <c r="G103" i="12"/>
  <c r="P102" i="12"/>
  <c r="G102" i="12"/>
  <c r="G101" i="12"/>
  <c r="Q99" i="12" s="1"/>
  <c r="F101" i="12"/>
  <c r="P101" i="12" s="1"/>
  <c r="E101" i="12"/>
  <c r="P100" i="12"/>
  <c r="G100" i="12"/>
  <c r="P99" i="12"/>
  <c r="G99" i="12"/>
  <c r="G98" i="12"/>
  <c r="Q96" i="12" s="1"/>
  <c r="F98" i="12"/>
  <c r="P98" i="12" s="1"/>
  <c r="E98" i="12"/>
  <c r="P97" i="12"/>
  <c r="G97" i="12"/>
  <c r="P96" i="12"/>
  <c r="G96" i="12"/>
  <c r="G95" i="12"/>
  <c r="Q93" i="12" s="1"/>
  <c r="F95" i="12"/>
  <c r="P95" i="12" s="1"/>
  <c r="E95" i="12"/>
  <c r="P94" i="12"/>
  <c r="G94" i="12"/>
  <c r="P93" i="12"/>
  <c r="G93" i="12"/>
  <c r="G92" i="12"/>
  <c r="K91" i="12" s="1"/>
  <c r="F92" i="12"/>
  <c r="P92" i="12" s="1"/>
  <c r="E92" i="12"/>
  <c r="P91" i="12"/>
  <c r="G91" i="12"/>
  <c r="P90" i="12"/>
  <c r="G90" i="12"/>
  <c r="L90" i="12" s="1"/>
  <c r="G89" i="12"/>
  <c r="H88" i="12" s="1"/>
  <c r="F89" i="12"/>
  <c r="P89" i="12" s="1"/>
  <c r="E89" i="12"/>
  <c r="P88" i="12"/>
  <c r="G88" i="12"/>
  <c r="P87" i="12"/>
  <c r="G87" i="12"/>
  <c r="I87" i="12" s="1"/>
  <c r="G86" i="12"/>
  <c r="H85" i="12" s="1"/>
  <c r="F86" i="12"/>
  <c r="P86" i="12" s="1"/>
  <c r="E86" i="12"/>
  <c r="P85" i="12"/>
  <c r="G85" i="12"/>
  <c r="P84" i="12"/>
  <c r="G84" i="12"/>
  <c r="I84" i="12" s="1"/>
  <c r="G83" i="12"/>
  <c r="H82" i="12" s="1"/>
  <c r="F83" i="12"/>
  <c r="P83" i="12" s="1"/>
  <c r="E83" i="12"/>
  <c r="P82" i="12"/>
  <c r="G82" i="12"/>
  <c r="P81" i="12"/>
  <c r="G81" i="12"/>
  <c r="I81" i="12" s="1"/>
  <c r="G80" i="12"/>
  <c r="R78" i="12" s="1"/>
  <c r="F80" i="12"/>
  <c r="P80" i="12" s="1"/>
  <c r="E80" i="12"/>
  <c r="P79" i="12"/>
  <c r="G79" i="12"/>
  <c r="P78" i="12"/>
  <c r="G78" i="12"/>
  <c r="L78" i="12" s="1"/>
  <c r="G77" i="12"/>
  <c r="R75" i="12" s="1"/>
  <c r="F77" i="12"/>
  <c r="P77" i="12" s="1"/>
  <c r="E77" i="12"/>
  <c r="P76" i="12"/>
  <c r="G76" i="12"/>
  <c r="P75" i="12"/>
  <c r="G75" i="12"/>
  <c r="L75" i="12" s="1"/>
  <c r="G74" i="12"/>
  <c r="R72" i="12" s="1"/>
  <c r="F74" i="12"/>
  <c r="P74" i="12" s="1"/>
  <c r="E74" i="12"/>
  <c r="P73" i="12"/>
  <c r="G73" i="12"/>
  <c r="P72" i="12"/>
  <c r="G72" i="12"/>
  <c r="L72" i="12" s="1"/>
  <c r="G71" i="12"/>
  <c r="R69" i="12" s="1"/>
  <c r="F71" i="12"/>
  <c r="P71" i="12" s="1"/>
  <c r="E71" i="12"/>
  <c r="P70" i="12"/>
  <c r="G70" i="12"/>
  <c r="P69" i="12"/>
  <c r="G69" i="12"/>
  <c r="L69" i="12" s="1"/>
  <c r="G68" i="12"/>
  <c r="R66" i="12" s="1"/>
  <c r="F68" i="12"/>
  <c r="P68" i="12" s="1"/>
  <c r="E68" i="12"/>
  <c r="P67" i="12"/>
  <c r="G67" i="12"/>
  <c r="P66" i="12"/>
  <c r="G66" i="12"/>
  <c r="L66" i="12" s="1"/>
  <c r="G65" i="12"/>
  <c r="R63" i="12" s="1"/>
  <c r="F65" i="12"/>
  <c r="P65" i="12" s="1"/>
  <c r="E65" i="12"/>
  <c r="P64" i="12"/>
  <c r="G64" i="12"/>
  <c r="P63" i="12"/>
  <c r="G63" i="12"/>
  <c r="L63" i="12" s="1"/>
  <c r="G62" i="12"/>
  <c r="R60" i="12" s="1"/>
  <c r="F62" i="12"/>
  <c r="P62" i="12" s="1"/>
  <c r="E62" i="12"/>
  <c r="P61" i="12"/>
  <c r="G61" i="12"/>
  <c r="P60" i="12"/>
  <c r="G60" i="12"/>
  <c r="L60" i="12" s="1"/>
  <c r="G59" i="12"/>
  <c r="R57" i="12" s="1"/>
  <c r="F59" i="12"/>
  <c r="P59" i="12" s="1"/>
  <c r="E59" i="12"/>
  <c r="P58" i="12"/>
  <c r="G58" i="12"/>
  <c r="P57" i="12"/>
  <c r="G57" i="12"/>
  <c r="L57" i="12" s="1"/>
  <c r="G56" i="12"/>
  <c r="R54" i="12" s="1"/>
  <c r="F56" i="12"/>
  <c r="P56" i="12" s="1"/>
  <c r="E56" i="12"/>
  <c r="P55" i="12"/>
  <c r="G55" i="12"/>
  <c r="P54" i="12"/>
  <c r="G54" i="12"/>
  <c r="L54" i="12" s="1"/>
  <c r="G53" i="12"/>
  <c r="R51" i="12" s="1"/>
  <c r="F53" i="12"/>
  <c r="P53" i="12" s="1"/>
  <c r="E53" i="12"/>
  <c r="P52" i="12"/>
  <c r="G52" i="12"/>
  <c r="P51" i="12"/>
  <c r="G51" i="12"/>
  <c r="L51" i="12" s="1"/>
  <c r="G50" i="12"/>
  <c r="R48" i="12" s="1"/>
  <c r="F50" i="12"/>
  <c r="P50" i="12" s="1"/>
  <c r="E50" i="12"/>
  <c r="P49" i="12"/>
  <c r="G49" i="12"/>
  <c r="P48" i="12"/>
  <c r="G48" i="12"/>
  <c r="L48" i="12" s="1"/>
  <c r="G47" i="12"/>
  <c r="R45" i="12" s="1"/>
  <c r="F47" i="12"/>
  <c r="P47" i="12" s="1"/>
  <c r="E47" i="12"/>
  <c r="P46" i="12"/>
  <c r="G46" i="12"/>
  <c r="P45" i="12"/>
  <c r="G45" i="12"/>
  <c r="L45" i="12" s="1"/>
  <c r="G44" i="12"/>
  <c r="R42" i="12" s="1"/>
  <c r="F44" i="12"/>
  <c r="P44" i="12" s="1"/>
  <c r="E44" i="12"/>
  <c r="P43" i="12"/>
  <c r="G43" i="12"/>
  <c r="P42" i="12"/>
  <c r="G42" i="12"/>
  <c r="L42" i="12" s="1"/>
  <c r="G41" i="12"/>
  <c r="R39" i="12" s="1"/>
  <c r="F41" i="12"/>
  <c r="P41" i="12" s="1"/>
  <c r="E41" i="12"/>
  <c r="P40" i="12"/>
  <c r="G40" i="12"/>
  <c r="P39" i="12"/>
  <c r="G39" i="12"/>
  <c r="L39" i="12" s="1"/>
  <c r="G38" i="12"/>
  <c r="R36" i="12" s="1"/>
  <c r="F38" i="12"/>
  <c r="P38" i="12" s="1"/>
  <c r="E38" i="12"/>
  <c r="P37" i="12"/>
  <c r="G37" i="12"/>
  <c r="P36" i="12"/>
  <c r="G36" i="12"/>
  <c r="L36" i="12" s="1"/>
  <c r="G35" i="12"/>
  <c r="R33" i="12" s="1"/>
  <c r="F35" i="12"/>
  <c r="P35" i="12" s="1"/>
  <c r="E35" i="12"/>
  <c r="P34" i="12"/>
  <c r="G34" i="12"/>
  <c r="P33" i="12"/>
  <c r="G33" i="12"/>
  <c r="L33" i="12" s="1"/>
  <c r="G32" i="12"/>
  <c r="H31" i="12" s="1"/>
  <c r="F32" i="12"/>
  <c r="P32" i="12" s="1"/>
  <c r="E32" i="12"/>
  <c r="P31" i="12"/>
  <c r="G31" i="12"/>
  <c r="P30" i="12"/>
  <c r="G30" i="12"/>
  <c r="L30" i="12" s="1"/>
  <c r="G29" i="12"/>
  <c r="H28" i="12" s="1"/>
  <c r="F29" i="12"/>
  <c r="P29" i="12" s="1"/>
  <c r="E29" i="12"/>
  <c r="P28" i="12"/>
  <c r="G28" i="12"/>
  <c r="P27" i="12"/>
  <c r="G27" i="12"/>
  <c r="L27" i="12" s="1"/>
  <c r="G26" i="12"/>
  <c r="R24" i="12" s="1"/>
  <c r="F26" i="12"/>
  <c r="P26" i="12" s="1"/>
  <c r="E26" i="12"/>
  <c r="P25" i="12"/>
  <c r="G25" i="12"/>
  <c r="P24" i="12"/>
  <c r="G24" i="12"/>
  <c r="L24" i="12" s="1"/>
  <c r="G23" i="12"/>
  <c r="R21" i="12" s="1"/>
  <c r="F23" i="12"/>
  <c r="P23" i="12" s="1"/>
  <c r="E23" i="12"/>
  <c r="P22" i="12"/>
  <c r="G22" i="12"/>
  <c r="P21" i="12"/>
  <c r="G21" i="12"/>
  <c r="L21" i="12" s="1"/>
  <c r="G20" i="12"/>
  <c r="R18" i="12" s="1"/>
  <c r="F20" i="12"/>
  <c r="P20" i="12" s="1"/>
  <c r="E20" i="12"/>
  <c r="P19" i="12"/>
  <c r="G19" i="12"/>
  <c r="P18" i="12"/>
  <c r="G18" i="12"/>
  <c r="L18" i="12" s="1"/>
  <c r="R30" i="12" l="1"/>
  <c r="K31" i="12"/>
  <c r="L31" i="12" s="1"/>
  <c r="R84" i="12"/>
  <c r="K85" i="12"/>
  <c r="L85" i="12" s="1"/>
  <c r="K112" i="12"/>
  <c r="K136" i="12"/>
  <c r="L136" i="12" s="1"/>
  <c r="K160" i="12"/>
  <c r="L160" i="12" s="1"/>
  <c r="K157" i="12"/>
  <c r="L157" i="12" s="1"/>
  <c r="Q156" i="12"/>
  <c r="K151" i="12"/>
  <c r="L151" i="12" s="1"/>
  <c r="Q129" i="12"/>
  <c r="K130" i="12"/>
  <c r="L130" i="12" s="1"/>
  <c r="K124" i="12"/>
  <c r="Q123" i="12"/>
  <c r="L91" i="12"/>
  <c r="R81" i="12"/>
  <c r="K82" i="12"/>
  <c r="L82" i="12" s="1"/>
  <c r="Q81" i="12"/>
  <c r="K79" i="12"/>
  <c r="L79" i="12" s="1"/>
  <c r="K67" i="12"/>
  <c r="L67" i="12" s="1"/>
  <c r="K34" i="12"/>
  <c r="L34" i="12" s="1"/>
  <c r="Q30" i="12"/>
  <c r="K37" i="12"/>
  <c r="L37" i="12" s="1"/>
  <c r="K40" i="12"/>
  <c r="L40" i="12" s="1"/>
  <c r="K43" i="12"/>
  <c r="L43" i="12" s="1"/>
  <c r="Q66" i="12"/>
  <c r="Q78" i="12"/>
  <c r="L81" i="12"/>
  <c r="I85" i="12"/>
  <c r="I88" i="12"/>
  <c r="Q111" i="12"/>
  <c r="Q135" i="12"/>
  <c r="Q150" i="12"/>
  <c r="R159" i="12"/>
  <c r="K46" i="12"/>
  <c r="L46" i="12" s="1"/>
  <c r="K49" i="12"/>
  <c r="L49" i="12" s="1"/>
  <c r="K52" i="12"/>
  <c r="L52" i="12" s="1"/>
  <c r="K70" i="12"/>
  <c r="L70" i="12" s="1"/>
  <c r="K142" i="12"/>
  <c r="L142" i="12" s="1"/>
  <c r="K154" i="12"/>
  <c r="L154" i="12" s="1"/>
  <c r="Q36" i="12"/>
  <c r="Q69" i="12"/>
  <c r="Q84" i="12"/>
  <c r="Q117" i="12"/>
  <c r="Q141" i="12"/>
  <c r="K55" i="12"/>
  <c r="L55" i="12" s="1"/>
  <c r="K58" i="12"/>
  <c r="L58" i="12" s="1"/>
  <c r="K118" i="12"/>
  <c r="L118" i="12" s="1"/>
  <c r="Q27" i="12"/>
  <c r="K73" i="12"/>
  <c r="L73" i="12" s="1"/>
  <c r="Q87" i="12"/>
  <c r="K88" i="12"/>
  <c r="L88" i="12" s="1"/>
  <c r="K97" i="12"/>
  <c r="L97" i="12" s="1"/>
  <c r="K121" i="12"/>
  <c r="L121" i="12" s="1"/>
  <c r="K127" i="12"/>
  <c r="L127" i="12" s="1"/>
  <c r="K133" i="12"/>
  <c r="L133" i="12" s="1"/>
  <c r="K139" i="12"/>
  <c r="L139" i="12" s="1"/>
  <c r="K145" i="12"/>
  <c r="L145" i="12" s="1"/>
  <c r="K64" i="12"/>
  <c r="L64" i="12" s="1"/>
  <c r="R87" i="12"/>
  <c r="K103" i="12"/>
  <c r="L103" i="12" s="1"/>
  <c r="R27" i="12"/>
  <c r="Q45" i="12"/>
  <c r="Q72" i="12"/>
  <c r="L87" i="12"/>
  <c r="L112" i="12"/>
  <c r="M112" i="12" s="1"/>
  <c r="Q114" i="12"/>
  <c r="Q120" i="12"/>
  <c r="Q126" i="12"/>
  <c r="Q132" i="12"/>
  <c r="Q138" i="12"/>
  <c r="Q144" i="12"/>
  <c r="I160" i="12"/>
  <c r="Q162" i="12"/>
  <c r="H163" i="12" s="1"/>
  <c r="I163" i="12" s="1"/>
  <c r="K22" i="12"/>
  <c r="L22" i="12" s="1"/>
  <c r="K61" i="12"/>
  <c r="L61" i="12" s="1"/>
  <c r="K115" i="12"/>
  <c r="L115" i="12" s="1"/>
  <c r="I27" i="12"/>
  <c r="I31" i="12"/>
  <c r="K76" i="12"/>
  <c r="L76" i="12" s="1"/>
  <c r="I82" i="12"/>
  <c r="L84" i="12"/>
  <c r="K100" i="12"/>
  <c r="L100" i="12" s="1"/>
  <c r="K109" i="12"/>
  <c r="L109" i="12" s="1"/>
  <c r="M109" i="12" s="1"/>
  <c r="K148" i="12"/>
  <c r="L148" i="12" s="1"/>
  <c r="I28" i="12"/>
  <c r="Q63" i="12"/>
  <c r="Q75" i="12"/>
  <c r="Q147" i="12"/>
  <c r="Q153" i="12"/>
  <c r="Q159" i="12"/>
  <c r="R162" i="12"/>
  <c r="K163" i="12" s="1"/>
  <c r="L163" i="12" s="1"/>
  <c r="I147" i="12"/>
  <c r="H148" i="12"/>
  <c r="I148" i="12" s="1"/>
  <c r="I150" i="12"/>
  <c r="H151" i="12"/>
  <c r="I151" i="12" s="1"/>
  <c r="I153" i="12"/>
  <c r="H154" i="12"/>
  <c r="I154" i="12" s="1"/>
  <c r="I156" i="12"/>
  <c r="H157" i="12"/>
  <c r="I157" i="12" s="1"/>
  <c r="I159" i="12"/>
  <c r="I162" i="12"/>
  <c r="J86" i="12"/>
  <c r="L93" i="12"/>
  <c r="I93" i="12"/>
  <c r="R105" i="12"/>
  <c r="H106" i="12"/>
  <c r="I106" i="12" s="1"/>
  <c r="R90" i="12"/>
  <c r="H91" i="12"/>
  <c r="I91" i="12" s="1"/>
  <c r="L102" i="12"/>
  <c r="I102" i="12"/>
  <c r="L114" i="12"/>
  <c r="I114" i="12"/>
  <c r="L120" i="12"/>
  <c r="I120" i="12"/>
  <c r="L129" i="12"/>
  <c r="I129" i="12"/>
  <c r="L138" i="12"/>
  <c r="I138" i="12"/>
  <c r="L141" i="12"/>
  <c r="I141" i="12"/>
  <c r="L144" i="12"/>
  <c r="I144" i="12"/>
  <c r="L99" i="12"/>
  <c r="I99" i="12"/>
  <c r="R99" i="12"/>
  <c r="H100" i="12"/>
  <c r="I100" i="12" s="1"/>
  <c r="L111" i="12"/>
  <c r="I111" i="12"/>
  <c r="L124" i="12"/>
  <c r="R93" i="12"/>
  <c r="H94" i="12"/>
  <c r="I94" i="12" s="1"/>
  <c r="L105" i="12"/>
  <c r="I105" i="12"/>
  <c r="Q105" i="12"/>
  <c r="I90" i="12"/>
  <c r="Q90" i="12"/>
  <c r="R102" i="12"/>
  <c r="H103" i="12"/>
  <c r="I103" i="12" s="1"/>
  <c r="L117" i="12"/>
  <c r="I117" i="12"/>
  <c r="L123" i="12"/>
  <c r="I123" i="12"/>
  <c r="L126" i="12"/>
  <c r="I126" i="12"/>
  <c r="L132" i="12"/>
  <c r="I132" i="12"/>
  <c r="L135" i="12"/>
  <c r="I135" i="12"/>
  <c r="K94" i="12"/>
  <c r="L94" i="12" s="1"/>
  <c r="L96" i="12"/>
  <c r="I96" i="12"/>
  <c r="R96" i="12"/>
  <c r="H97" i="12"/>
  <c r="I97" i="12" s="1"/>
  <c r="K106" i="12"/>
  <c r="L106" i="12" s="1"/>
  <c r="L108" i="12"/>
  <c r="I108" i="12"/>
  <c r="R108" i="12"/>
  <c r="H109" i="12"/>
  <c r="I109" i="12" s="1"/>
  <c r="J109" i="12" s="1"/>
  <c r="H112" i="12"/>
  <c r="I112" i="12" s="1"/>
  <c r="J112" i="12" s="1"/>
  <c r="H115" i="12"/>
  <c r="I115" i="12" s="1"/>
  <c r="H118" i="12"/>
  <c r="I118" i="12" s="1"/>
  <c r="H121" i="12"/>
  <c r="I121" i="12" s="1"/>
  <c r="H124" i="12"/>
  <c r="I124" i="12" s="1"/>
  <c r="H127" i="12"/>
  <c r="I127" i="12" s="1"/>
  <c r="H130" i="12"/>
  <c r="I130" i="12" s="1"/>
  <c r="H133" i="12"/>
  <c r="I133" i="12" s="1"/>
  <c r="H136" i="12"/>
  <c r="I136" i="12" s="1"/>
  <c r="H139" i="12"/>
  <c r="I139" i="12" s="1"/>
  <c r="H142" i="12"/>
  <c r="I142" i="12" s="1"/>
  <c r="H145" i="12"/>
  <c r="I145" i="12" s="1"/>
  <c r="I48" i="12"/>
  <c r="H49" i="12"/>
  <c r="I49" i="12" s="1"/>
  <c r="I51" i="12"/>
  <c r="H52" i="12"/>
  <c r="I52" i="12" s="1"/>
  <c r="I54" i="12"/>
  <c r="H55" i="12"/>
  <c r="I55" i="12" s="1"/>
  <c r="I57" i="12"/>
  <c r="H58" i="12"/>
  <c r="I58" i="12" s="1"/>
  <c r="I60" i="12"/>
  <c r="H61" i="12"/>
  <c r="I61" i="12" s="1"/>
  <c r="I63" i="12"/>
  <c r="H64" i="12"/>
  <c r="I64" i="12" s="1"/>
  <c r="I66" i="12"/>
  <c r="H67" i="12"/>
  <c r="I67" i="12" s="1"/>
  <c r="I69" i="12"/>
  <c r="H70" i="12"/>
  <c r="I70" i="12" s="1"/>
  <c r="I72" i="12"/>
  <c r="H73" i="12"/>
  <c r="I73" i="12" s="1"/>
  <c r="I75" i="12"/>
  <c r="H76" i="12"/>
  <c r="I76" i="12" s="1"/>
  <c r="I78" i="12"/>
  <c r="H79" i="12"/>
  <c r="I79" i="12" s="1"/>
  <c r="Q48" i="12"/>
  <c r="Q54" i="12"/>
  <c r="Q51" i="12"/>
  <c r="Q57" i="12"/>
  <c r="Q60" i="12"/>
  <c r="I33" i="12"/>
  <c r="H34" i="12"/>
  <c r="I34" i="12" s="1"/>
  <c r="I36" i="12"/>
  <c r="H37" i="12"/>
  <c r="I37" i="12" s="1"/>
  <c r="I39" i="12"/>
  <c r="H40" i="12"/>
  <c r="I40" i="12" s="1"/>
  <c r="I42" i="12"/>
  <c r="H43" i="12"/>
  <c r="I43" i="12" s="1"/>
  <c r="I45" i="12"/>
  <c r="H46" i="12"/>
  <c r="I46" i="12" s="1"/>
  <c r="Q33" i="12"/>
  <c r="Q39" i="12"/>
  <c r="Q42" i="12"/>
  <c r="I30" i="12"/>
  <c r="K28" i="12"/>
  <c r="L28" i="12" s="1"/>
  <c r="K25" i="12"/>
  <c r="L25" i="12" s="1"/>
  <c r="I24" i="12"/>
  <c r="H25" i="12"/>
  <c r="I25" i="12" s="1"/>
  <c r="Q24" i="12"/>
  <c r="I21" i="12"/>
  <c r="H22" i="12"/>
  <c r="I22" i="12" s="1"/>
  <c r="Q21" i="12"/>
  <c r="I18" i="12"/>
  <c r="K19" i="12"/>
  <c r="L19" i="12" s="1"/>
  <c r="Q18" i="12"/>
  <c r="H19" i="12" s="1"/>
  <c r="I19" i="12" s="1"/>
  <c r="M50" i="12" l="1"/>
  <c r="M161" i="12"/>
  <c r="L161" i="12"/>
  <c r="M158" i="12"/>
  <c r="L158" i="12"/>
  <c r="M155" i="12"/>
  <c r="L155" i="12"/>
  <c r="L92" i="12"/>
  <c r="M92" i="12"/>
  <c r="M89" i="12"/>
  <c r="L89" i="12"/>
  <c r="I86" i="12"/>
  <c r="M83" i="12"/>
  <c r="L83" i="12"/>
  <c r="L77" i="12"/>
  <c r="L71" i="12"/>
  <c r="M68" i="12"/>
  <c r="L65" i="12"/>
  <c r="M65" i="12"/>
  <c r="M62" i="12"/>
  <c r="L59" i="12"/>
  <c r="M59" i="12"/>
  <c r="L56" i="12"/>
  <c r="M53" i="12"/>
  <c r="L53" i="12"/>
  <c r="L50" i="12"/>
  <c r="M47" i="12"/>
  <c r="L47" i="12"/>
  <c r="M41" i="12"/>
  <c r="L41" i="12"/>
  <c r="M38" i="12"/>
  <c r="L38" i="12"/>
  <c r="L23" i="12"/>
  <c r="M23" i="12"/>
  <c r="M44" i="12"/>
  <c r="L44" i="12"/>
  <c r="M74" i="12"/>
  <c r="M164" i="12"/>
  <c r="L35" i="12"/>
  <c r="M56" i="12"/>
  <c r="M71" i="12"/>
  <c r="L164" i="12"/>
  <c r="M35" i="12"/>
  <c r="M80" i="12"/>
  <c r="I89" i="12"/>
  <c r="L149" i="12"/>
  <c r="J29" i="12"/>
  <c r="L80" i="12"/>
  <c r="L74" i="12"/>
  <c r="L86" i="12"/>
  <c r="J89" i="12"/>
  <c r="M149" i="12"/>
  <c r="M32" i="12"/>
  <c r="L32" i="12"/>
  <c r="M77" i="12"/>
  <c r="L62" i="12"/>
  <c r="I83" i="12"/>
  <c r="L152" i="12"/>
  <c r="M29" i="12"/>
  <c r="I29" i="12"/>
  <c r="L68" i="12"/>
  <c r="J83" i="12"/>
  <c r="M152" i="12"/>
  <c r="M86" i="12"/>
  <c r="I164" i="12"/>
  <c r="J164" i="12"/>
  <c r="I158" i="12"/>
  <c r="J158" i="12"/>
  <c r="I152" i="12"/>
  <c r="J152" i="12"/>
  <c r="I161" i="12"/>
  <c r="J161" i="12"/>
  <c r="I155" i="12"/>
  <c r="J155" i="12"/>
  <c r="I149" i="12"/>
  <c r="J149" i="12"/>
  <c r="I98" i="12"/>
  <c r="J98" i="12"/>
  <c r="I128" i="12"/>
  <c r="J128" i="12"/>
  <c r="L107" i="12"/>
  <c r="M107" i="12"/>
  <c r="L146" i="12"/>
  <c r="M146" i="12"/>
  <c r="L122" i="12"/>
  <c r="M122" i="12"/>
  <c r="L104" i="12"/>
  <c r="M104" i="12"/>
  <c r="L95" i="12"/>
  <c r="M95" i="12"/>
  <c r="L137" i="12"/>
  <c r="M137" i="12"/>
  <c r="L128" i="12"/>
  <c r="M128" i="12"/>
  <c r="L119" i="12"/>
  <c r="M119" i="12"/>
  <c r="I92" i="12"/>
  <c r="J92" i="12"/>
  <c r="I134" i="12"/>
  <c r="J134" i="12"/>
  <c r="I125" i="12"/>
  <c r="J125" i="12"/>
  <c r="I113" i="12"/>
  <c r="J113" i="12"/>
  <c r="L143" i="12"/>
  <c r="M143" i="12"/>
  <c r="L131" i="12"/>
  <c r="M131" i="12"/>
  <c r="L116" i="12"/>
  <c r="M116" i="12"/>
  <c r="L110" i="12"/>
  <c r="M110" i="12"/>
  <c r="I137" i="12"/>
  <c r="J137" i="12"/>
  <c r="I119" i="12"/>
  <c r="J119" i="12"/>
  <c r="L101" i="12"/>
  <c r="M101" i="12"/>
  <c r="L140" i="12"/>
  <c r="M140" i="12"/>
  <c r="L98" i="12"/>
  <c r="M98" i="12"/>
  <c r="I143" i="12"/>
  <c r="J143" i="12"/>
  <c r="I131" i="12"/>
  <c r="J131" i="12"/>
  <c r="I116" i="12"/>
  <c r="J116" i="12"/>
  <c r="I110" i="12"/>
  <c r="J110" i="12"/>
  <c r="L134" i="12"/>
  <c r="M134" i="12"/>
  <c r="L125" i="12"/>
  <c r="M125" i="12"/>
  <c r="I107" i="12"/>
  <c r="J107" i="12"/>
  <c r="L113" i="12"/>
  <c r="M113" i="12"/>
  <c r="I101" i="12"/>
  <c r="J101" i="12"/>
  <c r="I146" i="12"/>
  <c r="J146" i="12"/>
  <c r="I140" i="12"/>
  <c r="J140" i="12"/>
  <c r="I122" i="12"/>
  <c r="J122" i="12"/>
  <c r="I104" i="12"/>
  <c r="J104" i="12"/>
  <c r="I95" i="12"/>
  <c r="J95" i="12"/>
  <c r="I74" i="12"/>
  <c r="J74" i="12"/>
  <c r="I68" i="12"/>
  <c r="J68" i="12"/>
  <c r="I56" i="12"/>
  <c r="J56" i="12"/>
  <c r="I50" i="12"/>
  <c r="J50" i="12"/>
  <c r="I80" i="12"/>
  <c r="J80" i="12"/>
  <c r="I62" i="12"/>
  <c r="J62" i="12"/>
  <c r="I77" i="12"/>
  <c r="J77" i="12"/>
  <c r="I71" i="12"/>
  <c r="J71" i="12"/>
  <c r="I65" i="12"/>
  <c r="J65" i="12"/>
  <c r="I59" i="12"/>
  <c r="J59" i="12"/>
  <c r="I53" i="12"/>
  <c r="J53" i="12"/>
  <c r="I41" i="12"/>
  <c r="J41" i="12"/>
  <c r="I47" i="12"/>
  <c r="J47" i="12"/>
  <c r="I35" i="12"/>
  <c r="J35" i="12"/>
  <c r="I44" i="12"/>
  <c r="J44" i="12"/>
  <c r="I38" i="12"/>
  <c r="J38" i="12"/>
  <c r="I32" i="12"/>
  <c r="J32" i="12"/>
  <c r="L29" i="12"/>
  <c r="M26" i="12"/>
  <c r="I26" i="12"/>
  <c r="J26" i="12"/>
  <c r="L26" i="12"/>
  <c r="I23" i="12"/>
  <c r="J23" i="12"/>
  <c r="I20" i="12"/>
  <c r="J20" i="12"/>
  <c r="L20" i="12"/>
  <c r="M20" i="12"/>
  <c r="S144" i="12" l="1"/>
  <c r="S108" i="12"/>
  <c r="S30" i="12"/>
  <c r="S84" i="12"/>
  <c r="S90" i="12"/>
  <c r="S93" i="12"/>
  <c r="S120" i="12"/>
  <c r="S126" i="12"/>
  <c r="S129" i="12"/>
  <c r="S135" i="12"/>
  <c r="S162" i="12"/>
  <c r="S159" i="12"/>
  <c r="S156" i="12"/>
  <c r="S153" i="12"/>
  <c r="S150" i="12"/>
  <c r="S147" i="12"/>
  <c r="S141" i="12"/>
  <c r="S138" i="12"/>
  <c r="S132" i="12"/>
  <c r="S123" i="12"/>
  <c r="S117" i="12"/>
  <c r="S114" i="12"/>
  <c r="S111" i="12"/>
  <c r="S105" i="12"/>
  <c r="S102" i="12"/>
  <c r="S99" i="12"/>
  <c r="S96" i="12"/>
  <c r="S87" i="12"/>
  <c r="S81" i="12"/>
  <c r="S78" i="12"/>
  <c r="S75" i="12"/>
  <c r="S72" i="12"/>
  <c r="S69" i="12"/>
  <c r="S66" i="12"/>
  <c r="S63" i="12"/>
  <c r="S60" i="12"/>
  <c r="S57" i="12"/>
  <c r="S54" i="12"/>
  <c r="S51" i="12"/>
  <c r="S48" i="12"/>
  <c r="S45" i="12"/>
  <c r="S42" i="12"/>
  <c r="S39" i="12"/>
  <c r="S36" i="12"/>
  <c r="S33" i="12"/>
  <c r="S27" i="12"/>
  <c r="S24" i="12"/>
  <c r="S18" i="12"/>
  <c r="S21" i="12"/>
  <c r="P15" i="12"/>
  <c r="G17" i="12" l="1"/>
  <c r="F17" i="12"/>
  <c r="P17" i="12" s="1"/>
  <c r="E17" i="12"/>
  <c r="P16" i="12"/>
  <c r="G16" i="12"/>
  <c r="G15" i="12"/>
  <c r="L15" i="12" s="1"/>
  <c r="Q15" i="12" l="1"/>
  <c r="H16" i="12" s="1"/>
  <c r="I16" i="12" s="1"/>
  <c r="R15" i="12"/>
  <c r="K16" i="12" s="1"/>
  <c r="L16" i="12" s="1"/>
  <c r="I15" i="12"/>
  <c r="J17" i="12" l="1"/>
  <c r="J8" i="12" s="1"/>
  <c r="I17" i="12"/>
  <c r="M17" i="12"/>
  <c r="M8" i="12" s="1"/>
  <c r="L17" i="12"/>
  <c r="L8" i="12" s="1"/>
  <c r="I8" i="12" l="1"/>
  <c r="I7" i="12" s="1"/>
  <c r="S15" i="12"/>
  <c r="L7" i="12"/>
  <c r="G8" i="8"/>
  <c r="A10" i="8" l="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F8" i="7"/>
  <c r="A10" i="7"/>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7" authorId="0" shapeId="0" xr:uid="{00000000-0006-0000-0600-000001000000}">
      <text>
        <r>
          <rPr>
            <sz val="9"/>
            <color indexed="81"/>
            <rFont val="Tahoma"/>
            <family val="2"/>
            <charset val="238"/>
          </rPr>
          <t>Doplňte číslo dokladu, pod kterým je cestovní příkaz zanesen v účetnictví.</t>
        </r>
      </text>
    </comment>
    <comment ref="C7" authorId="0" shapeId="0" xr:uid="{00000000-0006-0000-0600-000002000000}">
      <text>
        <r>
          <rPr>
            <sz val="9"/>
            <color indexed="81"/>
            <rFont val="Tahoma"/>
            <family val="2"/>
            <charset val="238"/>
          </rPr>
          <t>Doplňte jméno a příjmení zaměstnance vyslaného na pracovní cestu související s realizací projektu.</t>
        </r>
      </text>
    </comment>
    <comment ref="E7" authorId="0" shapeId="0" xr:uid="{00000000-0006-0000-0600-000003000000}">
      <text>
        <r>
          <rPr>
            <sz val="9"/>
            <color indexed="81"/>
            <rFont val="Tahoma"/>
            <family val="2"/>
            <charset val="238"/>
          </rPr>
          <t>Doplňte datum ukončení pracovní cesty (DD.MM.RR).</t>
        </r>
      </text>
    </comment>
    <comment ref="F7" authorId="0" shapeId="0" xr:uid="{00000000-0006-0000-0600-000004000000}">
      <text>
        <r>
          <rPr>
            <sz val="9"/>
            <color indexed="81"/>
            <rFont val="Tahoma"/>
            <family val="2"/>
            <charset val="238"/>
          </rPr>
          <t xml:space="preserve">Vyberte z rozbalovacího menu mezi druhy pracovních cest:
</t>
        </r>
        <r>
          <rPr>
            <b/>
            <sz val="9"/>
            <color indexed="81"/>
            <rFont val="Tahoma"/>
            <family val="2"/>
            <charset val="238"/>
          </rPr>
          <t>T</t>
        </r>
        <r>
          <rPr>
            <sz val="9"/>
            <color indexed="81"/>
            <rFont val="Tahoma"/>
            <family val="2"/>
            <charset val="238"/>
          </rPr>
          <t xml:space="preserve"> - tuzemská
</t>
        </r>
        <r>
          <rPr>
            <b/>
            <sz val="9"/>
            <color indexed="81"/>
            <rFont val="Tahoma"/>
            <family val="2"/>
            <charset val="238"/>
          </rPr>
          <t>Z</t>
        </r>
        <r>
          <rPr>
            <sz val="9"/>
            <color indexed="81"/>
            <rFont val="Tahoma"/>
            <family val="2"/>
            <charset val="238"/>
          </rPr>
          <t xml:space="preserve"> - zahraniční</t>
        </r>
      </text>
    </comment>
    <comment ref="G7" authorId="0" shapeId="0" xr:uid="{00000000-0006-0000-0600-000005000000}">
      <text>
        <r>
          <rPr>
            <sz val="9"/>
            <color indexed="81"/>
            <rFont val="Tahoma"/>
            <family val="2"/>
            <charset val="238"/>
          </rPr>
          <t>Doplňte celkovou vyúčtovanou sumu za cestovní příkaz. V případě, že je pro vás DPH neuznatelným nákladem, je nutné ji od příslušných dokladů odečíst a do uznatelných nákladů uvést částku poníženou o DPH.</t>
        </r>
      </text>
    </comment>
    <comment ref="G8" authorId="0" shapeId="0" xr:uid="{00000000-0006-0000-0600-000006000000}">
      <text>
        <r>
          <rPr>
            <sz val="9"/>
            <color indexed="81"/>
            <rFont val="Tahoma"/>
            <family val="2"/>
            <charset val="238"/>
          </rPr>
          <t>Toto číslo napište do přílohy č. 1 formuláře Žádosti o platbu (list Soupiska). Jako variabilní symbol uveďte číslo posledního měsíce, za který nárokujete cestovní náhrady, jako datum zdanitelného plnění uveďte datum ukončení poslední pracovní cesty.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B7" authorId="0" shapeId="0" xr:uid="{00000000-0006-0000-0700-000001000000}">
      <text>
        <r>
          <rPr>
            <sz val="9"/>
            <color indexed="81"/>
            <rFont val="Tahoma"/>
            <family val="2"/>
            <charset val="238"/>
          </rPr>
          <t>Doplňte číslo dokladu, pod kterým je cestovní příkaz zanesen v účetnictví.</t>
        </r>
      </text>
    </comment>
    <comment ref="C7" authorId="0" shapeId="0" xr:uid="{00000000-0006-0000-0700-000002000000}">
      <text>
        <r>
          <rPr>
            <sz val="9"/>
            <color indexed="81"/>
            <rFont val="Tahoma"/>
            <family val="2"/>
            <charset val="238"/>
          </rPr>
          <t>Doplňte jméno a příjmení zaměstnance vyslaného na pracovní cestu související s realizací projektu.</t>
        </r>
      </text>
    </comment>
    <comment ref="D7" authorId="0" shapeId="0" xr:uid="{00000000-0006-0000-0700-000003000000}">
      <text>
        <r>
          <rPr>
            <sz val="9"/>
            <color indexed="81"/>
            <rFont val="Tahoma"/>
            <family val="2"/>
            <charset val="238"/>
          </rPr>
          <t>Doplňte datum ukončení pracovní cesty (DD.MM.RR).</t>
        </r>
      </text>
    </comment>
    <comment ref="E7" authorId="0" shapeId="0" xr:uid="{00000000-0006-0000-0700-000004000000}">
      <text>
        <r>
          <rPr>
            <sz val="9"/>
            <color indexed="81"/>
            <rFont val="Tahoma"/>
            <family val="2"/>
            <charset val="238"/>
          </rPr>
          <t xml:space="preserve">Vyberte z rozbalovacího menu mezi druhy pracovních cest:
</t>
        </r>
        <r>
          <rPr>
            <b/>
            <sz val="9"/>
            <color indexed="81"/>
            <rFont val="Tahoma"/>
            <family val="2"/>
            <charset val="238"/>
          </rPr>
          <t>T</t>
        </r>
        <r>
          <rPr>
            <sz val="9"/>
            <color indexed="81"/>
            <rFont val="Tahoma"/>
            <family val="2"/>
            <charset val="238"/>
          </rPr>
          <t xml:space="preserve"> - tuzemská
</t>
        </r>
        <r>
          <rPr>
            <b/>
            <sz val="9"/>
            <color indexed="81"/>
            <rFont val="Tahoma"/>
            <family val="2"/>
            <charset val="238"/>
          </rPr>
          <t>Z</t>
        </r>
        <r>
          <rPr>
            <sz val="9"/>
            <color indexed="81"/>
            <rFont val="Tahoma"/>
            <family val="2"/>
            <charset val="238"/>
          </rPr>
          <t xml:space="preserve"> - zahraniční</t>
        </r>
      </text>
    </comment>
    <comment ref="F7" authorId="0" shapeId="0" xr:uid="{00000000-0006-0000-0700-000005000000}">
      <text>
        <r>
          <rPr>
            <sz val="9"/>
            <color indexed="81"/>
            <rFont val="Tahoma"/>
            <family val="2"/>
            <charset val="238"/>
          </rPr>
          <t>Doplňte celkovou vyúčtovanou sumu za cestovní příkaz. V případě, že je pro vás DPH neuznatelným nákladem, je nutné ji od příslušných dokladů odečíst a do uznatelných nákladů uvést částku poníženou o DPH.</t>
        </r>
      </text>
    </comment>
    <comment ref="F8" authorId="0" shapeId="0" xr:uid="{00000000-0006-0000-0700-000006000000}">
      <text>
        <r>
          <rPr>
            <sz val="9"/>
            <color indexed="81"/>
            <rFont val="Tahoma"/>
            <family val="2"/>
            <charset val="238"/>
          </rPr>
          <t>Toto číslo napište do přílohy č. 1 formuláře Žádosti o platbu (list Soupiska). Jako variabilní symbol uveďte číslo posledního měsíce, za který nárokujete cestovní náhrady, jako datum zdanitelného plnění uveďte datum ukončení poslední pracovní cesty.</t>
        </r>
      </text>
    </comment>
  </commentList>
</comments>
</file>

<file path=xl/sharedStrings.xml><?xml version="1.0" encoding="utf-8"?>
<sst xmlns="http://schemas.openxmlformats.org/spreadsheetml/2006/main" count="285" uniqueCount="201">
  <si>
    <t>Název políčka</t>
  </si>
  <si>
    <t>Pokyny</t>
  </si>
  <si>
    <t>sloupec B</t>
  </si>
  <si>
    <t>x</t>
  </si>
  <si>
    <t>sloupec C</t>
  </si>
  <si>
    <t>Druh smlouvy</t>
  </si>
  <si>
    <t>sloupec D</t>
  </si>
  <si>
    <t>a</t>
  </si>
  <si>
    <t>b</t>
  </si>
  <si>
    <t>c</t>
  </si>
  <si>
    <t>sloupec E</t>
  </si>
  <si>
    <t>sloupec F</t>
  </si>
  <si>
    <t>sloupec G</t>
  </si>
  <si>
    <t>Hodinová mzda v Kč</t>
  </si>
  <si>
    <t>Hodinová náhrada za dovolenou v Kč</t>
  </si>
  <si>
    <t xml:space="preserve">Nárok na dovolenou v hodinách </t>
  </si>
  <si>
    <t>Popis činnosti</t>
  </si>
  <si>
    <t>Číslo dokladu v účetním systému</t>
  </si>
  <si>
    <t>Vyplňte číslo dokladu, pod kterým je cestovní příkaz zanesen v účetnictví.</t>
  </si>
  <si>
    <t>Jméno a příjmení zaměstnance</t>
  </si>
  <si>
    <t>Vyplňte jméno a příjmení zaměstnance vyslaného na pracovní cestu související s realizací projektu.</t>
  </si>
  <si>
    <t>Datum ukončení pracovní cesty</t>
  </si>
  <si>
    <t>Vyplňte datum ukončení pracovní cesty.</t>
  </si>
  <si>
    <t>Druh pracovní cesty</t>
  </si>
  <si>
    <t>Ze seznamu vyberte "tuzemská pracovní cesta" nebo "zahraniční pracovní cesta".</t>
  </si>
  <si>
    <t>Výše způsobilých cestovních nákladů</t>
  </si>
  <si>
    <t>Vyplňte celkovou vyúčtovanou sumu za cestovní příkaz. V případě, že je pro vás DPH neuznatelným nákladem (jste plátcem DPH a máte nárok na odpočet), je nutné ji od příslušných dokladů odečíst a do uznatelných nákladů uvést částku poníženou o DPH. V případě, že vám nevzniká nárok na odpočet DPH na vstupu (§72 zákona č. 235/2004 Sb., o DPH, v platném znění), je součástí způsobilých nákladů i DPH.</t>
  </si>
  <si>
    <t>F8</t>
  </si>
  <si>
    <t>CELKEM</t>
  </si>
  <si>
    <t>Číslo projektu:</t>
  </si>
  <si>
    <t>Příjemce dotace, sídlo, IČO:</t>
  </si>
  <si>
    <t>Pořadové číslo etapy:</t>
  </si>
  <si>
    <t>Celkem osobní náklady do listu Soupiska v Kč</t>
  </si>
  <si>
    <t>HPP</t>
  </si>
  <si>
    <t>DPP</t>
  </si>
  <si>
    <t>Vyplňte pouze žluté buňky, ostatní se vyplní automaticky.</t>
  </si>
  <si>
    <t>DPČ</t>
  </si>
  <si>
    <t>Poř. č.</t>
  </si>
  <si>
    <t>Celkem</t>
  </si>
  <si>
    <t>5) jsem si vědom právních a finančních důsledků, pokud bych uvedl údaje v tomto prohlášení nepravdivě. Jsem si vědom, že nesu plnou odpovědnost za výši ZV uvedených v aktuální ŽoPl.</t>
  </si>
  <si>
    <t>Za příjemce dotace</t>
  </si>
  <si>
    <t>Datum</t>
  </si>
  <si>
    <t>Jméno a příjmení</t>
  </si>
  <si>
    <t>Funkce</t>
  </si>
  <si>
    <t>Jan Novák</t>
  </si>
  <si>
    <t>Rozpis cestovních nákladů</t>
  </si>
  <si>
    <t>Příjemce dotace:</t>
  </si>
  <si>
    <t>Druh pracovní cesty
T - tuzemská
Z - zahraniční</t>
  </si>
  <si>
    <t>Výše způsobilých cestovních výdajů v Kč</t>
  </si>
  <si>
    <t>Zahraniční</t>
  </si>
  <si>
    <t>f451</t>
  </si>
  <si>
    <t>METODIKA K AUTORIZACI MZDOVÝCH NÁKLADŮ  (DOVOLENÁ)</t>
  </si>
  <si>
    <t>List</t>
  </si>
  <si>
    <t>Řádek</t>
  </si>
  <si>
    <t>Sloupec</t>
  </si>
  <si>
    <t>plný</t>
  </si>
  <si>
    <t>částečný</t>
  </si>
  <si>
    <t xml:space="preserve">2) vyúčtování pracovních cest obsahují kompletní informace, nikoliv pouze údaje, jež se vztahují k výši nárokovaných cestovních nákladů v rámci projektu dle národních předpisů;  </t>
  </si>
  <si>
    <t>3) veškeré cestovní náklady uplatňované v Žádosti o platbu byly uhrazeny jednotlivým zaměstnancům;</t>
  </si>
  <si>
    <t xml:space="preserve">4) uvedené údaje se vztahují k příslušné etapě, nikoliv k celému projektu v případě víceetapového projektu. </t>
  </si>
  <si>
    <t>Žlutá pole je nutné vyplnit a bílá pole vypočtou hodnoty automaticky na základě údajů vložených do žlutých polí.</t>
  </si>
  <si>
    <t xml:space="preserve">Program </t>
  </si>
  <si>
    <t>Program</t>
  </si>
  <si>
    <t xml:space="preserve"> PROSPERITA</t>
  </si>
  <si>
    <t>Úvazek na projektu</t>
  </si>
  <si>
    <t>Místo pracoviště (obec)</t>
  </si>
  <si>
    <t>Rozpočtová položka</t>
  </si>
  <si>
    <t>částečný ITS I.II.</t>
  </si>
  <si>
    <t>Cestovní příkazy</t>
  </si>
  <si>
    <t>Ve všech případech je nutné doložení Technického průkazu vozidla. Výše průměrné spotřeby paliva na 1 km je stanovena:</t>
  </si>
  <si>
    <r>
      <t>a)        v případě používání služebního osobního auta pro služební cestu související s projektem jsou náhrady za spotřebované pohonné hmoty určeny dle</t>
    </r>
    <r>
      <rPr>
        <sz val="10"/>
        <color indexed="8"/>
        <rFont val="Arial CE"/>
        <family val="2"/>
        <charset val="238"/>
      </rPr>
      <t xml:space="preserve"> knihy jízd a doložením nákupu PHM (paragon, faktura apod.), </t>
    </r>
    <r>
      <rPr>
        <sz val="10"/>
        <rFont val="Arial CE"/>
        <family val="2"/>
        <charset val="238"/>
      </rPr>
      <t>v případě plátce je nutné odečíst DPH</t>
    </r>
  </si>
  <si>
    <t>b)        v případě používání soukromého osobního auta pro služební cestu související s projektem se výše náhrady za spotřebované pohonné hmoty řídí:</t>
  </si>
  <si>
    <t>Razítko a podpis</t>
  </si>
  <si>
    <t>Datum zdanitelného plnění</t>
  </si>
  <si>
    <t>řádek 9</t>
  </si>
  <si>
    <t xml:space="preserve">Do pracovních fondů zapište hodiny na základě pokynů pro vyplnění. </t>
  </si>
  <si>
    <t>Kontrola</t>
  </si>
  <si>
    <t>Uplatňované mzdové náklady za období (od, do)</t>
  </si>
  <si>
    <t>Vyberte ze seznamu, zda se jedná o  zaměstnance na hlavní pracovní poměr (HPP), o Dohodu o provedení práce (DPP) nebo  Dohodu o pracovní činnosti (DPČ). Pokud zaměstnanec bude pracovat na DPP u zaměstnavatele za min. 10 000 Kč za kalendářní měsíc na jednu nebo více dohod na projektu vyberte (DPP 10).</t>
  </si>
  <si>
    <t>DPP 10</t>
  </si>
  <si>
    <t>d) Zákon č. 2/2009 Sb., kterým se mění zákon č. 586/1992 Sb. o daních z příjmů, ve znění pozdějších předpisů, a některé další zákony, změnil ustanovení v § 24 odst. 2 písm. k) bod 3 tak, že došlo ke sjednocení možnosti použití "paušálních cen" pohonných hmot, které doposud mohli uplatňovat podnikatelé na základě pokynů MF řady "D" s tzv. vyhláškovými cenami pro zaměstnance, používající svoje vozidlo pro účely zaměstnavatele. Podle této úpravy, počínaje již rokem 2009, nebude Ministerstvo financí vydávat pokyny k cenám PHM pro podnikatele a ti naopak budou moci použít ceny vydávané vyhláškami MPSV.</t>
  </si>
  <si>
    <r>
      <t xml:space="preserve">-       </t>
    </r>
    <r>
      <rPr>
        <sz val="10"/>
        <rFont val="Arial CE"/>
        <family val="2"/>
        <charset val="238"/>
      </rPr>
      <t>v případě zaměstnanců příslušnou vyhláškou podle zákona č. 119/1992 Sb., o cestovních náhradách, nebo zákona č. 262/2006 Sb., zákoník práce (rok 2005 – č. 647/2004 Sb.,  rok 2006 – č. 496/2006 Sb., rok 2007 – č. 262/2006 Sb., rok 2008 - č. 357/2007 Sb.),</t>
    </r>
  </si>
  <si>
    <r>
      <t xml:space="preserve">-       </t>
    </r>
    <r>
      <rPr>
        <sz val="10"/>
        <rFont val="Arial CE"/>
        <family val="2"/>
        <charset val="238"/>
      </rPr>
      <t>v případě poplatníka dle Pokynu ministerstva financí o průměrných cenách PHM (r. 2004 – Pokyn č. D-276, r. 2005 – č. D‑296, r. 2006 – č. D-306, r. 2007 – č. D-317).</t>
    </r>
  </si>
  <si>
    <r>
      <t>-</t>
    </r>
    <r>
      <rPr>
        <sz val="10"/>
        <rFont val="Arial CE"/>
        <family val="2"/>
        <charset val="238"/>
      </rPr>
      <t>       jako výše kombinované spotřeby dle norem EU uvedené v technickém průkazu vozidla (poslední ze tří hodnot),</t>
    </r>
  </si>
  <si>
    <r>
      <t>-</t>
    </r>
    <r>
      <rPr>
        <sz val="10"/>
        <rFont val="Arial CE"/>
        <family val="2"/>
        <charset val="238"/>
      </rPr>
      <t>       aritmetickým průměrem hodnot spotřeby paliva (pokud není údaj o kombinované spotřebě uveden).</t>
    </r>
  </si>
  <si>
    <r>
      <t xml:space="preserve">c) </t>
    </r>
    <r>
      <rPr>
        <sz val="10"/>
        <rFont val="Arial CE"/>
        <family val="2"/>
        <charset val="238"/>
      </rPr>
      <t xml:space="preserve">K nárokovaným cestovním nákladů je třeba doložit cestovní příkazy a související doklady (např. účtenky za ubytování). V případě použití hromadné dopravy je nutné doložení kopií cestovních dokladů (jízdenky, lístky na vlak atp., netýká se dokladů pracovní cesty, jejíž souhrnná výše nepřesáhla 10 000,- Kč), v případě plátce je nutné odečíst DPH. </t>
    </r>
  </si>
  <si>
    <t xml:space="preserve">1) výše jmenovaní zaměstnanci, jejichž cestovní náklady jsou v rámci výše uvedeného projektu a etapy uplatňovány, jsou zaměstnáni u zaměstnavatele; </t>
  </si>
  <si>
    <t>e) Informace ke způsobu zápisu cestovních nákladů do Žádosti o platbu jsou uvedeny v Pravidlech pro žadatele a příjemce dotace z OPPIK - obecné části. Tento dokument naleznete na webových stránkách Agentury CzechInvest.</t>
  </si>
  <si>
    <t>Dokládání "Rozpisu cestovních nákladů" je nutné i v elektronické podobě, ve formátu xls. Vložte "Rozpis cestovních nákladů" do seznamu dokumentů v Žádosti o platbu v  ISKP.</t>
  </si>
  <si>
    <t>Sumu ze součtového řádku přeneste do Žádosti o platbu v ISKP do záložky "SD1-Účetní/daňové doklady". Zde  založte nový účetní doklad, kde jako položku rozpočtu uveďte cestovní náhrady a pole "Název Dodavatele" (např. cestovní náhrady leden - červen), IČ zvolte fiktivní 12345678 jako číslo účetního dokladu poslední nárokovaný měsíc/rok (např. 06_2016), do pole "Datum vystavení", "Datum zdanitelného plnění" a "Datum úhrady" zapište datum ukončení poslední pracovní cesty. Smlouva a VŘ budou zaškrtnuty jako nerelevantní. Do pole Celková částka bez DPH zapište celkovou sumu ze součtového řádku (nutno překopírovat do pole "Částka bez DPH připadající na prokazované ZV"). Do pole "DPH" zapište 0 (stejně tak pole "Částka DPH připadajíc na prokazované ZV"). Mimo doporučenou tabulku je nutné dodat kopie vyúčtovaných cestovních příkazů, kopie zpráv z pracovní cesty, v případě všech zahraničních pracovních cest a tuzemských cest, kdy vyúčtované náklady přesahují 10 000 Kč, i kopie podpůrných dokladů (jízdenek apod.).</t>
  </si>
  <si>
    <t>sloupec P</t>
  </si>
  <si>
    <t>Mzdy a pojistné</t>
  </si>
  <si>
    <t>Způsobilé výdaje - PV</t>
  </si>
  <si>
    <t>Způsobilé výdaje - EV</t>
  </si>
  <si>
    <t>Průmyslový výzkum (PV)</t>
  </si>
  <si>
    <t>Experimentální vývoj (EV)</t>
  </si>
  <si>
    <t>Celkem za rozpočtové položky v Kč (mzda / pojistné)</t>
  </si>
  <si>
    <t>Způsobilá část hrubé mzdy bez dovolené za práci na projektu</t>
  </si>
  <si>
    <t>Plný úvazek u zaměstanavatele
A/N</t>
  </si>
  <si>
    <t>Údaje k úvazku na projektu</t>
  </si>
  <si>
    <t>Roční nárok na dovolenou (v hodinách) za aktuální rok dle pracovní smlouvy</t>
  </si>
  <si>
    <t>Fond pracovní doby v hodinách v daném roce dle plánovacího kalendáře a dle úvazku z pracovní smlouvy</t>
  </si>
  <si>
    <t>Počet hodin čerpané dovolené za nárokované období dle mzdového listu</t>
  </si>
  <si>
    <t>Počet hodin odpracovaných na projektu za nárokované období dle výkazů práce na projektu</t>
  </si>
  <si>
    <t>Způsobilá dovolená v hodinách za dobu práce na projektu v rámci nárokovaného období</t>
  </si>
  <si>
    <t>Způsobilá náhrada za dovolenou</t>
  </si>
  <si>
    <t>Součet náhrad za dovolenou v Kč za nárokované období dle mzdového listu</t>
  </si>
  <si>
    <t>Odměna v Kč za práci na projektu v rámci nárokovaného období</t>
  </si>
  <si>
    <t>Pojistné na sociální a zdravotní pojištění za práci na projektu v rámci nárokovaného období  (hrubá mzda)</t>
  </si>
  <si>
    <t>Jméno zaměstnance, nárokované období (od - do; konkrétní měsíce v případě, že se nejedná o kontinuální období)</t>
  </si>
  <si>
    <t>Jméno zaměstnance, nárokované období  (od - do; konkrétní měsíce v případě, že se nejedná o kontinuální období)</t>
  </si>
  <si>
    <t>Údaje k úvazku u zaměstnavatele</t>
  </si>
  <si>
    <t>Součet hrubých mezd v Kč za nárokované období dle mzdového listu včetně náhrad za svátky dělené počtem odpracovaných hodin za nákované období včetně svátků.</t>
  </si>
  <si>
    <t>Součet náhrad za dovolenou v Kč za nárokované období dle mzdového listu dělené počtem hodin čerpané dovolené za nárokované období.</t>
  </si>
  <si>
    <t>Stručně popište činnost zaměstnance ve vztahu k realizovanému projektu. V případě nárokování odměny do způsobilých výdajů vždy zdůvodněte vyplacení této odměny a dále vždy uveďte výši případných přesčasů. Případně doplňte číselné vyjádření výše úvazku u zaměstanavatele a číselné vyjádření výše úvazku na projektu.</t>
  </si>
  <si>
    <t>Plný úvazek u zaměstnavatele
A/N</t>
  </si>
  <si>
    <t>Náhrada za dovolenou je způsobilým výdajem ve výši, která odpovídá nároku na dovolenou na základě počtu skutečně odpracovaných dnů na projektu. Žadatel může nárokovat jen alikvotní část nároku zaměstnance na dovolenou vzhledem k rozsahu nárokovaného období a kalendářnímu roku a k odpracované době zaměstnance na projektu a ke kalendářnímu roku. V případě rozdílné délky nárokovaného období a práce doby na projektu se nárok na dovolenou počítá ze skutečně odpracované doby na projektu.</t>
  </si>
  <si>
    <t>Součet hrubých mezd v Kč za nárokované období dle mzdového listu včetně náhrad za svátky (bez odměn přidělených přímo za práci na projektu, bez odměn přidělených za práci mimo projekt, náhrad za dovolenou a další neodpracované dny)</t>
  </si>
  <si>
    <t>Počet odpracovaných hodin za nárokované období dle mzdového listu včetně svátků (bez dovolené a dalších neodpracovaných hodin)</t>
  </si>
  <si>
    <r>
      <t xml:space="preserve">Počet hodin pracovního dne vynásobíme počtem pracovních dní odpracovaných u zaměstnavatele za nárokované období, včetně svátků připadají-li na pracovní dny a přičtené o případné přesčasy. Odečtené o nemoc, lékaře, svatbu, pohřeb, neplacené volno a dovolenou. Vyplňte dle mzdového listu.
</t>
    </r>
    <r>
      <rPr>
        <sz val="9"/>
        <color rgb="FFFF0000"/>
        <rFont val="Arial CE"/>
        <charset val="238"/>
      </rPr>
      <t>Počet hodin odpracovaných pouze na projektu vč. svátků za nárokované období dle mzdového listu, ze kterého je průkazné projektové vedení mezd a odpracované hodiny na projektu. Odečtené o nemoc, lékaře, svatbu, pohřeb, neplacené volno, dovolenou a dalších neodpracovaných hodin.</t>
    </r>
  </si>
  <si>
    <t>Fond pracovní doby v hodinách za nárokované období u zaměstnavatele dle plánovacího kalendáře a dle úvazku z pracovní smlouvy</t>
  </si>
  <si>
    <t>Tato buňka slouží pro kontrolu správného vyplnění mzdových tabulek. Kontrola porovná buňku "Fond pracovní doby v hodinách za nárokované období u zaměstnavatele dle plánovacího kalendáře a dle úvazku z pracovní smlouvy", která musí být větší nebo rovno buňce "Počet odpracovaných hodin za nárokované období dle mzdového listu včetně svátků (bez dovolené a dalších neodpracovaných hodin)". Dále porovná buňku "Počet odpracovaných hodin za nárokované období dle mzdového listu včetně svátků (bez dovolené a dalších neodpracovaných hodin)", která musí být větší nebo rovno součtu buněk "Počet hodin odpracovaných na projektu za nárokované období dle výkazů práce na projektu" . Obě podmínky musí být splněny současně.</t>
  </si>
  <si>
    <t>Pojistné na sociální a zdravotní pojištění v rámci nárokovaného období připadající na náhradu za dovolenou</t>
  </si>
  <si>
    <r>
      <t xml:space="preserve">Vyplňte dle mzdového listu zúčtovanou hrubou mzdu daného zaměstnance vč. placených svátků. Hrubá mzda po odečtení nepravidelných/nenárokových složek platu (odměna za práci na projektu, odměna za práci mimo projekt, mimořádné odměny, apod.), náhrad za dovolenou, nemocenské, náhrady za překážky v práci a dalších náhrad, které nejsou přímo spojeny s pracovním výkonem. Na vyžádání musí žadatel o podporu předložit dokumentaci ke způsobu vyplácení odměn zaměstnancům, především pro posouzení, zda se jedná o pravidelnou/nárokovou složku platu či složku nepravidelnou/nenárokovou.
</t>
    </r>
    <r>
      <rPr>
        <sz val="9"/>
        <color rgb="FFFF0000"/>
        <rFont val="Arial CE"/>
        <charset val="238"/>
      </rPr>
      <t>Vyplňte dle mzdového listu vztahujícího se pouze k projektu (z mzdového listu či jiné obdobné dokumentace je průkazné projektové vedení mezd) zúčtovanou hrubou mzdu daného zaměstnance vč. placených svátků. Hrubá mzda po odečtení nepravidelných/nenárokových složek platu (dále viz. předchozí text).</t>
    </r>
  </si>
  <si>
    <t>Skutečná náhrada přiznaná zaměstnavatelem uvedená ve mzdovém listě, v případě DPP a částečného úvazku na projektu vyplňte nulu.</t>
  </si>
  <si>
    <t>Počet hodin pracovního dne vynásobíme počtem skutečně čerpaných dnů dovolené uvedené v mzdovém listě, v případě DPP a částečného úvazku na projektu vyplňte nulu.</t>
  </si>
  <si>
    <t>Způsobilá část dovolené vzhledem k době odpracované na projektu. Hodnota v buňce "Nárok na dovolenou v hodinách" se může lišit od  výpočtu v součtu buněk "Způsobilá dovolená v hodinách za dobu práce na projektu v rámci nárokovaného období" a od výše zákonného nároku na dovolenou. Důvodem je, že způsobilá je pouze ta část dovolené, která odpovídá zákonnému nároku pouze k vykazovanému období.</t>
  </si>
  <si>
    <t>V případě, kdy nastane odlišnost při výpočtu mzdových nákladů v účetnictví a předepsaných tabulkách, je způsobilým výdajem nižší hodnota. Není nutné přeúčtovávat mzdové náklady v účetnictví.</t>
  </si>
  <si>
    <t>Příklad č. 1 - Zaměstnanec pracuje na plný úvazek u zaměstnavatele a současně ze 100 % na projektu, a to po celý rok, přičemž z výkazů práce vyplývá, že z 50 % pracuje na PV a z 50 % na EV.</t>
  </si>
  <si>
    <t xml:space="preserve">Z mzdového listu se do formuláře Mzdy vyplňují následující hodnoty: </t>
  </si>
  <si>
    <t>Základní mzda, která se vyplňuje do buňky Součet hrubých mezd v Kč za nárkované období dle mzodvého listu včetně náhrad za svátky.</t>
  </si>
  <si>
    <t>Náhrady - dovolená, které se vyplňují do buňky Součet náhrad za dovolenou v Kč za nárokované období dle mzdového listu v případě plného úvazku na projektu.</t>
  </si>
  <si>
    <t>Pracovní fond - hodin, který se vyplňuje do buněk Fond pracovní doby v hodinách v daném roce dle plánovacího kalendáře a dle úvazku z pracovní smlouvy a Fond pracovní doby v hodinách za nárokované období u zaměstanavatele dle plánovacího kalendáře a dle úvazku z pracovní smlouvy.</t>
  </si>
  <si>
    <t>Odpracovaných hodin, které se vyplňují do buňky Počet odpracovaných hodin za nárokované období dle mzdového listu včetně svátků (bez dovolené a dalších neodpracovaných hodin).</t>
  </si>
  <si>
    <t>Dovolená - hodin, které se vyplňují do buňky Počet hodin čerpané dovolené za nárokované období dle mzdového listu v případě plné úvazku na projektu.</t>
  </si>
  <si>
    <t>Příklad č. 5 - Zaměstnanec pracuje na plný úvazek u zaměstnavatele a současně ze 100 % na projektu, a to po celý rok, přičemž z výkazů práce vyplývá, že z 50 % pracuje na PV a z 50 % na EV.</t>
  </si>
  <si>
    <t>Příklad č. 8 - Zaměstnanec pracuje na plný úvazek u zaměstanavatele a částečným úvazkem na projektu ve výši 50 % na projektu, a to pouze v měsících 01 - 03, 06 - 08 a 12/2020, přičemž z výkazů práce vyplývá, že z 50 % pracuje na PV a z 50 % na EV. Současně v měsících 06 - 08/2020 byla čerpána podpora z programu Antivirus C.</t>
  </si>
  <si>
    <t>Příklad č. 4 - Zaměstnanec pracuje na plný úvazek u zaměstanavatele a částečným úvazkem na projektu ve výši 50 % na projektu, a to pouze v měsících 01 - 03, 06 - 08 a 12/2020, přičemž z výkazů práce vyplývá, že z 50 % pracuje na PV a z 50 % na EV. Současně v měsících 06 - 08/2020 byla čerpána podpora z programu Antivirus C.</t>
  </si>
  <si>
    <t>Zaměstnanec č. 1 (bez odměn, v mzdovém listu nejsou informace o svátcích)</t>
  </si>
  <si>
    <t>Zaměstnanec č. 2 (s odměnami, v mzdovém listu jsou informace o svátcích)</t>
  </si>
  <si>
    <t>Pracovní dny a Svátky (dny), které se vyplňují do buněk Fond pracovní doby v hodinách v daném roce dle plánovacího kalendáře a dle úvazku z pracovní smlouvy a Fond pracovní doby v hodinách za nárokované období u zaměstanavatele dle plánovacího kalendáře a dle úvazku z pracovní smlouvy.</t>
  </si>
  <si>
    <t>Odpracovaná doba celkem a Svátky (dnů), které se vyplňují do buňky Počet odpracovaných hodin za nárokované období dle mzdového listu včetně svátků (bez dovolené a dalších neodpracovaných hodin).</t>
  </si>
  <si>
    <t>Prémie, které se vyplňují do buňky Odměna v Kč za práci na projektu v rámci nárokovaného období, poměrově přepočtené k PV a EV.</t>
  </si>
  <si>
    <t>Dovolená, která se vyplňuje do buňky Součet náhrad za dovolenou v Kč za nárokované období dle mzdového listu v případě plného úvazku na projektu.</t>
  </si>
  <si>
    <t>Zaměstnanec č. 1 doložený výpisem z mzdového systému k danému projektu (Výše mezd) a výpisem z mzdového systému k úvazku u zaměstnavatele (Počty hodin)</t>
  </si>
  <si>
    <t>Z výpisu z mzdového systému k úvazku u zaměstnavatele (Počty hodin) se do formuláře Mzdy vyplňují následující hodnoty:</t>
  </si>
  <si>
    <t xml:space="preserve">Z výpisu z mzdového systému k danému projektu  (Výše mezd) se do formuláře  Mzdy vyplňují následující hodnoty: </t>
  </si>
  <si>
    <t>Tarifní mzda a Osobní příplatek, které se vyplňují do buňky  Součet hrubých mezd v Kč za nárokované období dle mzdového listu včetně náhrad za svátky.</t>
  </si>
  <si>
    <t>Fond prac. doby hodiny, který se vyplňuje do buňěk Fond pracovní doby v hodinách v daném roce dle plánovanícho kalendáře a dle úvazku z pracovní smlouvy a do Fond pracovní doby v hodinách za nárokované období u zaměstnavatele dle plánovacího kalendáře a dle úvazku z pracovní smlouvy.</t>
  </si>
  <si>
    <t>Z Výkazu práce k projektovému zaměstnanci se pak vyplňují buňky Počet hodin odpracovaných na projektu za nárokované období dle výkazu práce na projektu. Tyto hodiny pak odpovídají hodnotě uvedené ve výpisu z mzdového systému k úvazku u zaměstnavatele (Počty hodin), konkrétně pak odpovídají hodnotě u Počtu hodin k projektu bez svátků.</t>
  </si>
  <si>
    <t>Příklad č. 7 - Zaměstnanec pracuje na plný úvazek u zaměstnavatele a částečným úvazkem ve výši 50 % na projektu, a to pouze v měsících 01 - 03; 06 - 08 a 12/2020, přičemž z výkazů práce vyplývá, že z 50 % pracuje na PV a z 50 % na EV.</t>
  </si>
  <si>
    <t>Příklad č. 3 - Zaměstnanec pracuje na plný úvazek u zaměstnavatele a částečným úvazkem ve výši 50 % na projektu, a to pouze v měsících 01 - 03; 06 - 08 a 12/2020, přičemž z výkazů práce vyplývá, že z 50 % pracuje na PV a z 50 % na EV.</t>
  </si>
  <si>
    <t>Příklad č. 2 - Zaměstnance pracuje na plný úvazek u zaměstnavatele a současně ze 100 % na projektu, a to po celý rok, přičemž z výkazů práce vyplývá, že z 50 % pracuje na PV a z 50 % na EV. Současně v měsících 06 - 08/2020 byla čerpána podpora z programu Anitivirus C.</t>
  </si>
  <si>
    <t>Zaměstnanec č. 2 doložený mzdovým listem</t>
  </si>
  <si>
    <t>Příklad - Zaměstnanec pracuje u zaměstnavatele zkráceným úvazkem na několika projektech, přičemž zaměstnavatel používá projektové vedení mezd (ke každému projektu eviduje zvlášť mzdu), a to po dobu 04/2020, přičemž z Výkazu práce vyplývá, že z 50 % procent pracuje na PV a z 50 % na EV.</t>
  </si>
  <si>
    <t>FPD v součtu za všechny projekty, které se vyplňují do buňek Fond pracovní doby v daném roce dle plánovacího kalendáře a dle úvazku z pracovní smlouvy a do Fond pracovní doby v hodinách za nárokované období u zaměstnavatele dle plánovacího kalendáře a dle úvazku z pracovní smlouvy.</t>
  </si>
  <si>
    <t>Odpr./Počet u konkrétního projektu (v tomto případě první záznam ze mzdového listu), který se vyplňuje do buňky Počet odpracovaných hodin za nárokované období dle mzdového listu včetně svátků (bez dovolené a dalších neodpracovaných hodin).</t>
  </si>
  <si>
    <t>Příjem u konkrétního projektu (v tomoto případě první záznam ze mzdového listu), který se vyplňuje do buňky Součet hrubých mezd v Kč za nárokované období dle mzdového listu včtně náhrad za svátky (bez odměn přidělených přímo za práci na projektu, bez odměn přidělených za práci mimo projekt, náhrad za dovolenou a další neodpracované dny).</t>
  </si>
  <si>
    <t>Vyplňte "A", v případě, že zaměstnanec u zaměstnavatele pracujete na plný úvazek, tj. 1,0, pracuje-li na zkrácený úvazek vyplňte "N".</t>
  </si>
  <si>
    <r>
      <t xml:space="preserve">Vyplňte plný úvazek v případě, že zaměstnanec pracuje ze 100 % na projektu, částečný v případě, že pracuje na méně než 100 % na projektu. Pokud během nárokovaného období zaměstananec pracoval na plný i částečný úvazek na projektu, pak je třeba uvést na samostatný řádek výdaje pro část nárokovaného období pro plný úvazek a na samostatný řádek výdaje pro část nárokovaného období pro částečný úvazek.
</t>
    </r>
    <r>
      <rPr>
        <sz val="9"/>
        <color rgb="FFFF0000"/>
        <rFont val="Arial CE"/>
        <charset val="238"/>
      </rPr>
      <t>Vyplňte částečný úvazek v případech, kdy zaměstnanec pracuje na více projektech nebo na projektu a současně vykonává běžnou agendu.</t>
    </r>
  </si>
  <si>
    <t>Tato buňka slouží pro kontrolu správného vyplnění mzdových tabulek. Kontrola porovná buňku "Počet odpracovaných hodin za nárokované období dle mzdového listu včetně svátků (bez dovolené a dalších neodpracovaných hodin)" a "Počet hodin čerpané dovolené za nárokované období dle mzdového listu", která musí být měnší nebo rovno buňce "Fond pracovní doby v hodinách za nárokované období u zaměstnavatele dle plánovacího kalendáře a dle úvazku z pracovní smlouvy".</t>
  </si>
  <si>
    <t>I přesto, že zaměstnanec pracuje na projektu z 50 %, tak hodnota 250 + 250 neodpovídá 50 % z hodnoty 1032. To je způsobeno tím, že do Počtu hodin odpracovaných na projektu za nárokované období dle výkazů práce na projektu při částečném úvazku se do těchto buňek nezahrnují svátky. V rámci nárokovaného období připadá na pracovní dny celkem 4 dny svátků.</t>
  </si>
  <si>
    <t>Základní mzda a Náhrada za svátky, které se vyplňují do buňky Součet hrubých mezd v Kč za nárokované období dle mzdového listu včetně náhrad za svátky.</t>
  </si>
  <si>
    <t>Čerpání dovolené (dnů), které se vyplňují do buňky Počet hodin čerpané dovolené za nárokované období dle mzdového listu v případě plného úvazku na projektu.</t>
  </si>
  <si>
    <t>Příklad č. 6 - Zaměstnanec pracuje na plný úvazek u zaměstnavatele a současně ze 100 % na projektu, a to po celý rok, přičemž z výkazů práce vyplývá, že z 50 % pracuje na PV a z 50 % na EV. Současně v měsících 06 - 08/2020 byla čerpána podpora z programu Anitivirus C.</t>
  </si>
  <si>
    <t>I přesto, že zaměstnanec pracuje na projektu z 50 %, tak hodnota 256 + 256 neodpovídá 50 % z hodnoty 1056. To je způsobeno tím, že do Počtu hodin odpracovaných na projektu za nárokované období dle výkazů práce na projektu při částečném úvazku se do těchto buňek nezahrnují svátky. V rámci nárokovaného období připadá na pracovní dny celkem 4 dny svátků. Vzhledem k tomu, že odměna byla zaměstnanci vyplacena jak za činnosti na projektu, tak mimo něj, byla jejich hodnota stanovena dle odpracovaných hodin na projektu v daném měsíci ((62 000/176)*88).</t>
  </si>
  <si>
    <t>Zaměstnanec č. 3 doložený sjetinou z mzdového systému (SAPu)</t>
  </si>
  <si>
    <t>Příklad - Zaměstnanec pracuje u zaměstnavatele plným úvazkem na několika projektech, přičemž zaměstnavatel používá projektové vedení mezd (ke každému projektu eviduje zvlášť mzdu), a to po dobu 05-08/2020, přičemž z Výkazu práce vyplývá, že z 50 % pracuje na PV a z 50 % na EV.</t>
  </si>
  <si>
    <t>Příklad - Zaměstnanec pracuje u zaměstnavatele plným úvazkem na několika projektech, přičemž zaměstnavatel používá projektové vedení mezd (ke každému projektu eviduje zvlášť mzdu), a to po dobu 01-02/2020, přičemž z Výkazu práce vyplývá, že z 50 % pracuje na PV a z 50 % na EV.</t>
  </si>
  <si>
    <t>Z výpisu z mzdového systému (SAPu)  se do formuláře Mzdy vyplňují následující hodnoty:</t>
  </si>
  <si>
    <t>Odpracováno - hodiny a Placený svátek - hodiny, jejichž součet se vyplňuje do buňky Počet odpracovaných hodin za nárokované období dle mzdového listu včetně svátků (bez dovolené a dalších neodpracovaných hodin).</t>
  </si>
  <si>
    <t>Tar., př., který se vyplňuje do buňky Součet hrubých mezd v Kč za nárokované období dle mzdového listu včetně náhrad za svátky (bez odměn přidělených přímo za práci na projektu, bez odměn přidělených za práci mimo projekt, náhrad za dovolenou a další neodpracované dny).</t>
  </si>
  <si>
    <t>Odpracováno - hodiny, které se vyplňují do buňek Počet hodin odpracovaných na projektu za nárokované odobí dle výkazů práce na projektu.</t>
  </si>
  <si>
    <t>Počet hodin k projektu vč. Svátků, které se vyplňují do buňky Počet odpracovaných hodin za nárokované období dle mzdového listu včetně svátků (bez dovolené a dalších neodpracovaných hodin).</t>
  </si>
  <si>
    <t>Celkové způsobilé výdaje za zaměstnance</t>
  </si>
  <si>
    <t>Mzdy - formulář</t>
  </si>
  <si>
    <t>Cestovné - formulář</t>
  </si>
  <si>
    <t>Celkové způsobilé výdaje za zaměstnace</t>
  </si>
  <si>
    <t>Tato buňka informuje o osobních nákladech zahrnutých do způsobilých výdajů za konkrétního zaměstnance. Využívá se pro stanovení min. vzorku zaměstnanců, ke kterým je nutné doložit mzdové listy. Více viz. list Metodika mzdové náklady.</t>
  </si>
  <si>
    <t>Datum zdanitelného plnění zadejte jako poslední den uplatňovaných mzdových nákladů za všechny zaměstnance podílející se na projektu. Pro vyplnění data zdanitelného plnění je určující poslední den v měsíci v dané etapě, za který si nárokujete mzdové náklady alespoň u jednoho zaměstnance.</t>
  </si>
  <si>
    <t>Vyplňte jméno a příjmení zaměstnance podílejícího se na realizaci projektu. Pokud se vykazují k danému zaměstnanci náklady za více než jeden kalendářní rok i v případě trvání etapy na přelomu dvou let, je nutné rozepsat výdaje každého roku do samostatného řádku.  Ke jménu zaměstnance doplňte, za jaké období jsou mzdové náklady zaměstnance nárokovány. Nárokované období vyplňujte od - do, jde-li o kontinuální nárokované období, v opačném případě uveďte konkrétní měsíce. (např. 01 - 03; 07; 9 - 12).</t>
  </si>
  <si>
    <t>Popis činnosti; odůvodnění vyplacených odměn, výše přesčasů, případně číselné vyjádření úvazku u zaměstanavatele, číselné vyjádření úvazku na projektu</t>
  </si>
  <si>
    <t xml:space="preserve">Nezpůsobilými výdaji se rozumí např.:
• dovolená, pokud zaměstnanec nepracuje celým svým úvazkem na projektu (pokud není pro danou výzvu stanoveno jinak),
• dovolená nad nárok za dané nárokované období,
• dovolená u DPP, 
• dovolená u DPČ pokud není sjednaná na základě dohody o pracovní činnosti,
• proplacená nevyčerpaná dovolená (např. vzhledem k ukončení pracovního poměru),
• peněžitá pomoc v mateřství,
• náhradní volno za práci ve svátek, 
• v případě částečného úvazku odměna u zaměstnavatele za práci mimo projekt,  
• nemocenská (a to i nemocenská hrazená zaměstnavatelem),
• překážky v práci dle nařízení vlády 590/2006 Sb. (např. účast na svatbě, pohřbu, návštěva lékaře, atd.), protože se vyplácejí na základě nařízení vlády bez ohledu, jestli zaměstnanci pracují nebo nepracují na projektu,
• náhrada mzdy dle interních předpisů (např. sick day, studijní volno…), protože se vyplácejí na základě interního nařízení bez ohledu, jestli zaměstnanci pracují nebo nepracují na projektu,
• náhrady dle § 203 zákona č. 262/2006Sb., protože se vyplácejí na základě zákona bez ohledu, jestli zaměstnanci pracují nebo nepracují na projektu (např. dárce krve, činnost vedoucího na táborech pro děti a mládež, činnost člena Horské služby…),
• další obdobné případy dle individuálního posouzení ŘO.               </t>
  </si>
  <si>
    <t>Spolu s Žádostí o platbu dokládá žadatel o podporu "Výkaz práce - Rozpis mzdových nákladů a dovolené" (dále jen "mzdová tabulka") a pracovní smlouvy/dodatky k pracovním smlouvám.  U programu Aplikace navíc i Výkazy práce na projektu jednotlivých zaměstanců. U ostatních programů se Výkazy práce projektových zaměstnanců dokládají pouze na vyžádání. Pokud žadatel o podporu nárokuje  v Žádosti o platbu cestovné, dokládá "Rozpis cestovních nákladů" a další příslušné doklady (viz. list "Metodika cestovné"). Žadatel o podporu je dále povinen dokládat mzdové listy k vybranému vzorku zaměstnanců, a to:
• 15 % z nárokovaných osobních nákladů v rámci předložené Žádosti o platbu, přičemž tento 15 % vzorek bude dokládán jak za žadatele o podporu, tak každého partnera s finančním příspěvkem zvlášť.
Nejsou-li v mzdových listech uvedeny hodnoty, které jsou vyplňovány do mzdové tabulky, je žadatel o podporu/partner s finančním příspěvkem povinen navíc doložit další interní dokumentaci (např. výpisy z mzdových systémů), ze kterých bude možné ověřit správné vyplnění mzdové tabulky.
Mzdové listy a evidenci docházky zaměstnanců u dalších zaměstnanců je pak však povinen na vyžádání předložit kontrolním a auditním orgánům ČR a EU (např. při kontrole na místě provedené pracovníky MPO před proplacením Žádosti o platbu), to platí i pro Výkazy práce na projektu jednotlivých zaměstnanců, vyjma programu Aplikace.</t>
  </si>
  <si>
    <t>Vzhledem k tomu, že je požadováno z důvodu čerpání programu Antivirus C rozepsání jednoho zaměstnance do dvou řádku, je pro zápis výše uvedených hodnot využita "Návodka pro vplnění náhrad za dovolenou v mzdových tabulkách při změně sazeb pojistného a při využití programu Antivirus C". Tímto zápisem je umožněna max. možná výše náhrad za dovolenou do způsobilých výdajů.</t>
  </si>
  <si>
    <t>Vzhledem k tomu, že se jedná o zaměstnance pracujícího na projektu částečným úvazkem a tudíž nelze uplatnit náhrady za dovolenou do způsobilých výdajů, není nutné při vyplnění využít "Návodka pro vplnění náhrad za dovolenou v mzdových tabulkách při změně sazeb pojistného a při využití programu Antivirus C". Hodnoty se tak z mzdových listů a výkazů práce zapisují konkrétně k nárokovaným obdobím.</t>
  </si>
  <si>
    <t>Vzhledem k tomu, že se jedná o zaměstnance pracujícího na projektu částečným úvazkem a tudíž nelze uplatnit náhrady za dovolenou do způsobilých výdajů, není nutné při vyplnění využít "Návodka pro vplnění náhrad za dovolenou v mzdových tabulkách při změně sazeb pojistného a při využití programu Antivirus C". Hodnoty se tak z mzdových listů a výkazů práce zapisují konkrétně k nárokovaným obdobím. Dále pak vzhledem k tomu, že odměna byla zaměstnanci vyplacena jak za činnosti na projektu, tak mimo něj, byla jejich hodnota stanovena dle odpracovaných hodin na projektu v daném měsíci ((62 000/176)*88).</t>
  </si>
  <si>
    <t>V případě částečného úvazku na projektu a DPP a vyplňte nulu. Pokud se nárok na dovolenou u zaměstnance v průběhu roku změnil z 20 na 25 dnů, pak je třeba uvést na samostatný řádek výdaje pro část roku s nárokem na 20 dnů dovolené a na samostatný řádek výdaje pro část roku s nárokem na 25 dnů za aktuální rok. I v případě nástupu v průběhu roku je nutné doplnit výši ročního nároku na dovolenou.</t>
  </si>
  <si>
    <t>Tato buňka slouží pro kontrolu správného vyplnění mzdových tabulek. Kontrola porovná součet buněk "Počet hodin odpracovaných na projektu za nárokované období dle výkazů práce na projektu" a "Počet hodin čerpané dovolené za nárokované období dle mzdového listu", který nesmí být větší než buňka "Fond pracovní doby v hodinách za nárokované období u zaměstnavatele dle plánovacího kalendáře a dle úvazku z pracovní smlouvy".</t>
  </si>
  <si>
    <r>
      <t xml:space="preserve">Hodnoty vyplňované ve Výkazu práce - Rozpisu mzdových nákldů a dovolené (dále jen "mzdová tabulka") musí vycházet z uzavřených pracovních smluv, DPP, DPČ či jejich dodatků a především pak z mzdových listů či obdobných dokumentů. Žadatelé o podporu jsou povinni předložit dokumentaci, která potvrdí správné vyplnění mzdové tabulky k definovanému vzorku zamětnanců na listě "Metodika mzdové náklady", jejichž mzda je nárokována do způsobilých výdajů. Jedná se o mzdové listy k vykazovaným zaměstnancům.
</t>
    </r>
    <r>
      <rPr>
        <sz val="9"/>
        <color rgb="FFFF0000"/>
        <rFont val="Arial CE"/>
        <charset val="238"/>
      </rPr>
      <t>Uplatňuje-li subjekt (jedná se především o vysoké školy a výzkumné organizace) tzv. "projektové vedení mezd", tzn. zaměstnavatel vykazuje v rámci mzdových listů u každého zaměstnance mzdu zvlášť, ke každému projektu a běžně vykonávané agendě, vyplňuje mzdovou tabulku dle níže uvedených pokynů. Je-li u některých pokynů uvedený červený text, jedná se o postupy, které jsou určeny pouze pro toto "projektové vedení mezd", v ostatním vyplňování se postupuje shodně. V těchto případech se bude vždy jednat pouze o částečné úvazky (sloupec C buňka c).</t>
    </r>
  </si>
  <si>
    <r>
      <t xml:space="preserve"> VÝKAZ PRÁCE - Rozpis mzdových nákladů a dovolené pro programy "Aplikace" a "Spolupráce - Klastry - Kolektivní výzkum" - </t>
    </r>
    <r>
      <rPr>
        <b/>
        <sz val="13"/>
        <color rgb="FFFF0000"/>
        <rFont val="Arial CE"/>
        <charset val="238"/>
      </rPr>
      <t>platnost pro mzdy do 30.6.2019</t>
    </r>
  </si>
  <si>
    <t>V případě částečného úvazku, DPP a DPČ vyplňte nulu. Vyplňte dle plánovacího kalendáře (včetně svátků, pokud připadají na pracovní dny). V  případě nástupu v průběhu roku vyplňte fond pracovní doby za celý kalendářní rok. Vyplňte dle výše úvazku u zaměstanavatele a včetně případného přesčasu (výši přesčasu pak uveďte do Popisu činnosti ve sloupci N).</t>
  </si>
  <si>
    <t xml:space="preserve">Vyplňte dle plánovacího kalendáře (včetně svátků, pokud připadají na pracovní dny). Vyplňte pouze za nárokované období (uvedené ve sloupci B), za které jsou nárokovány mzdové náklady. Vyplňte dle výše úvazku u zaměstnavatele a včetně případného přesčasu (výši přesčasu pak uveďte do Popisu činnosti ve sloupci N). </t>
  </si>
  <si>
    <t>sloupec H, K</t>
  </si>
  <si>
    <r>
      <t xml:space="preserve">Skutečný počet hodin, které daný pracovník odpracoval na projektu za nárokované období dle výkazů práce na projektu. Odečtené o nemoc, lékaře, svatbu, pohřeb, neplacené volno a dovolenou. V případě plného úvazku na projektu lze zahrnout hodiny svátků, připadají-li na pracovní dny. Vyplňte zvlášť za PV (sloupec H), zvlášť za EV (sloupec K).
</t>
    </r>
    <r>
      <rPr>
        <sz val="9"/>
        <color rgb="FFFF0000"/>
        <rFont val="Arial CE"/>
        <charset val="238"/>
      </rPr>
      <t>Skutečný počet hodin, které daný pracovník odpracoval na projektu za nárokované období dle výkazů práce na projektu. Odečtené o svátky, nemoc, lékaře, svatbu, pohřeb, neplacené volno a dovolenou.</t>
    </r>
  </si>
  <si>
    <t>sloupec N</t>
  </si>
  <si>
    <t>sloupec S</t>
  </si>
  <si>
    <t>Součet odměn vyplacených pouze za práci na projektu. Zvlášť za PV, zvlášť za EV (poměrově dle Počtu hodin odpracovaných na projektu za nárokované období dle výkazů práce na projektu). V případě, že byla zaměstnanci zúčtována odměna za delší časové období, je nutné odměnu poměrně rozdělit do měsíců, kterých se týká (poměrná část odměny se zaokrouhluje na celé Kč směrem dolů).  V případech, kdy je tato buňka vyplněna nenulovou hodnotu, je nutné do Popisu činnosti ve sloupci N uvést zdůvodnění vyplacení této odměny ve vztahu k realizovaným činnostem v rámci projektu.</t>
  </si>
  <si>
    <t>Mzdy - formulář  a Cestovné - formulář je nutné vložit do seznamu dokumentů Žádosti o platbu v ISKP14+ v elektronické podobě  ve formátu.xls.</t>
  </si>
  <si>
    <t>Oproti "Mzdy - formulář" jsou na níže uvedených PrtScr.  I sloupce "Za zaměstnance je uplatněn odpočet pojistného v rámci programu Antivirus C". Tyto sloupce jsou pro mzdové náklady do 30.6.2019 nerelevantní, a proto byly z "Mzdy - formulář" odstraněny. Příklady týkající se vyplnění náhrad za dovolenou v případě čerpání programu Antivirus C lze použít při vyplňování náhrad za dovolenou v případech, kdy jsou uplatňovány mzdová náklady současně za období před 30.6.2019 a po 1.7.2019.</t>
  </si>
  <si>
    <t>Oproti "Mzdy - formulář" jsou na níže uvedených PrtScr. i sloupce "Za zaměstnance je uplatněn odpočet pojistného v rámci programu Antivirus C". Tyto sloupce jsou pro mzdové náklady do 30.6.2019 nerelevantní, a proto byly z "Mzdy - formulář" odstraněny.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</si>
</sst>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29" x14ac:knownFonts="1">
    <font>
      <sz val="10"/>
      <name val="Arial CE"/>
      <family val="2"/>
      <charset val="238"/>
    </font>
    <font>
      <b/>
      <sz val="10"/>
      <color indexed="10"/>
      <name val="Arial CE"/>
      <family val="2"/>
      <charset val="238"/>
    </font>
    <font>
      <b/>
      <sz val="10"/>
      <name val="Arial CE"/>
      <family val="2"/>
      <charset val="238"/>
    </font>
    <font>
      <sz val="9"/>
      <name val="Arial CE"/>
      <family val="2"/>
      <charset val="238"/>
    </font>
    <font>
      <b/>
      <sz val="9"/>
      <name val="Arial CE"/>
      <family val="2"/>
      <charset val="238"/>
    </font>
    <font>
      <b/>
      <sz val="14"/>
      <name val="Arial CE"/>
      <family val="2"/>
      <charset val="238"/>
    </font>
    <font>
      <b/>
      <sz val="13"/>
      <name val="Arial CE"/>
      <family val="2"/>
      <charset val="238"/>
    </font>
    <font>
      <sz val="11"/>
      <name val="Arial CE"/>
      <family val="2"/>
      <charset val="238"/>
    </font>
    <font>
      <b/>
      <sz val="11"/>
      <name val="Arial CE"/>
      <family val="2"/>
      <charset val="238"/>
    </font>
    <font>
      <sz val="10"/>
      <color indexed="9"/>
      <name val="Arial CE"/>
      <family val="2"/>
      <charset val="238"/>
    </font>
    <font>
      <sz val="9"/>
      <color indexed="10"/>
      <name val="Arial CE"/>
      <family val="2"/>
      <charset val="238"/>
    </font>
    <font>
      <sz val="8"/>
      <name val="Arial CE"/>
      <family val="2"/>
      <charset val="238"/>
    </font>
    <font>
      <b/>
      <sz val="12"/>
      <name val="Arial CE"/>
      <family val="2"/>
      <charset val="238"/>
    </font>
    <font>
      <sz val="12"/>
      <name val="Arial CE"/>
      <family val="2"/>
      <charset val="238"/>
    </font>
    <font>
      <sz val="10"/>
      <name val="Arial CE"/>
      <family val="2"/>
      <charset val="238"/>
    </font>
    <font>
      <sz val="10"/>
      <color indexed="43"/>
      <name val="Arial CE"/>
      <family val="2"/>
      <charset val="238"/>
    </font>
    <font>
      <sz val="10"/>
      <color indexed="8"/>
      <name val="Arial CE"/>
      <family val="2"/>
      <charset val="238"/>
    </font>
    <font>
      <sz val="10"/>
      <name val="Arial CE"/>
      <family val="2"/>
      <charset val="238"/>
    </font>
    <font>
      <sz val="9"/>
      <color indexed="81"/>
      <name val="Tahoma"/>
      <family val="2"/>
      <charset val="238"/>
    </font>
    <font>
      <b/>
      <sz val="9"/>
      <color indexed="81"/>
      <name val="Tahoma"/>
      <family val="2"/>
      <charset val="238"/>
    </font>
    <font>
      <sz val="11"/>
      <name val="Arial CE"/>
      <charset val="238"/>
    </font>
    <font>
      <sz val="9"/>
      <name val="Arial CE"/>
      <charset val="238"/>
    </font>
    <font>
      <sz val="10"/>
      <name val="Arial CE"/>
      <charset val="238"/>
    </font>
    <font>
      <b/>
      <sz val="13"/>
      <color rgb="FFFF0000"/>
      <name val="Arial CE"/>
      <charset val="238"/>
    </font>
    <font>
      <b/>
      <sz val="8"/>
      <name val="Arial CE"/>
      <charset val="238"/>
    </font>
    <font>
      <sz val="10"/>
      <color rgb="FFFF0000"/>
      <name val="Arial CE"/>
      <family val="2"/>
      <charset val="238"/>
    </font>
    <font>
      <sz val="9"/>
      <color rgb="FFFF0000"/>
      <name val="Arial CE"/>
      <charset val="238"/>
    </font>
    <font>
      <b/>
      <sz val="10"/>
      <name val="Arial CE"/>
      <charset val="238"/>
    </font>
    <font>
      <b/>
      <sz val="14"/>
      <name val="Arial CE"/>
      <charset val="238"/>
    </font>
  </fonts>
  <fills count="11">
    <fill>
      <patternFill patternType="none"/>
    </fill>
    <fill>
      <patternFill patternType="gray125"/>
    </fill>
    <fill>
      <patternFill patternType="solid">
        <fgColor indexed="27"/>
        <bgColor indexed="41"/>
      </patternFill>
    </fill>
    <fill>
      <patternFill patternType="solid">
        <fgColor indexed="42"/>
        <bgColor indexed="27"/>
      </patternFill>
    </fill>
    <fill>
      <patternFill patternType="solid">
        <fgColor indexed="43"/>
        <bgColor indexed="26"/>
      </patternFill>
    </fill>
    <fill>
      <patternFill patternType="solid">
        <fgColor indexed="43"/>
        <bgColor indexed="64"/>
      </patternFill>
    </fill>
    <fill>
      <patternFill patternType="solid">
        <fgColor theme="0"/>
        <bgColor indexed="64"/>
      </patternFill>
    </fill>
    <fill>
      <patternFill patternType="solid">
        <fgColor rgb="FFFFC000"/>
        <bgColor indexed="27"/>
      </patternFill>
    </fill>
    <fill>
      <patternFill patternType="solid">
        <fgColor rgb="FFFFC000"/>
        <bgColor indexed="64"/>
      </patternFill>
    </fill>
    <fill>
      <patternFill patternType="solid">
        <fgColor rgb="FFFFFF99"/>
        <bgColor indexed="64"/>
      </patternFill>
    </fill>
    <fill>
      <patternFill patternType="solid">
        <fgColor rgb="FFCCFFCC"/>
        <bgColor indexed="41"/>
      </patternFill>
    </fill>
  </fills>
  <borders count="77">
    <border>
      <left/>
      <right/>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style="medium">
        <color indexed="8"/>
      </left>
      <right/>
      <top/>
      <bottom style="medium">
        <color indexed="8"/>
      </bottom>
      <diagonal/>
    </border>
    <border>
      <left style="medium">
        <color indexed="64"/>
      </left>
      <right style="medium">
        <color indexed="64"/>
      </right>
      <top style="medium">
        <color indexed="64"/>
      </top>
      <bottom style="medium">
        <color indexed="64"/>
      </bottom>
      <diagonal/>
    </border>
    <border>
      <left/>
      <right style="thin">
        <color indexed="8"/>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8"/>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right/>
      <top style="thin">
        <color indexed="64"/>
      </top>
      <bottom/>
      <diagonal/>
    </border>
    <border>
      <left style="thin">
        <color indexed="8"/>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8"/>
      </left>
      <right style="thin">
        <color indexed="8"/>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8"/>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s>
  <cellStyleXfs count="1">
    <xf numFmtId="0" fontId="0" fillId="0" borderId="0"/>
  </cellStyleXfs>
  <cellXfs count="301">
    <xf numFmtId="0" fontId="0" fillId="0" borderId="0" xfId="0"/>
    <xf numFmtId="0" fontId="0" fillId="0" borderId="0" xfId="0" applyAlignment="1">
      <alignment wrapText="1"/>
    </xf>
    <xf numFmtId="0" fontId="0" fillId="0" borderId="0" xfId="0" applyFont="1" applyAlignment="1" applyProtection="1">
      <alignment vertical="center"/>
    </xf>
    <xf numFmtId="0" fontId="0" fillId="0" borderId="0" xfId="0" applyFont="1" applyAlignment="1" applyProtection="1">
      <alignment vertical="center" wrapText="1"/>
    </xf>
    <xf numFmtId="0" fontId="7" fillId="0" borderId="3" xfId="0" applyFont="1" applyBorder="1" applyAlignment="1" applyProtection="1">
      <alignment horizontal="left" vertical="center"/>
    </xf>
    <xf numFmtId="0" fontId="7" fillId="0" borderId="4" xfId="0" applyFont="1" applyBorder="1" applyAlignment="1" applyProtection="1">
      <alignment horizontal="left" vertical="center"/>
    </xf>
    <xf numFmtId="0" fontId="7" fillId="0" borderId="5" xfId="0" applyFont="1" applyBorder="1" applyAlignment="1" applyProtection="1">
      <alignment horizontal="left" vertical="center"/>
    </xf>
    <xf numFmtId="0" fontId="2" fillId="3" borderId="6" xfId="0" applyFont="1" applyFill="1" applyBorder="1" applyAlignment="1" applyProtection="1">
      <alignment horizontal="center" vertical="center" wrapText="1"/>
    </xf>
    <xf numFmtId="0" fontId="4" fillId="3" borderId="7" xfId="0" applyFont="1" applyFill="1" applyBorder="1" applyAlignment="1" applyProtection="1">
      <alignment horizontal="center" vertical="center" wrapText="1"/>
    </xf>
    <xf numFmtId="0" fontId="4" fillId="3" borderId="8" xfId="0" applyFont="1" applyFill="1" applyBorder="1" applyAlignment="1" applyProtection="1">
      <alignment horizontal="center" vertical="center" wrapText="1"/>
    </xf>
    <xf numFmtId="3" fontId="2" fillId="2" borderId="9" xfId="0" applyNumberFormat="1" applyFont="1" applyFill="1" applyBorder="1" applyAlignment="1" applyProtection="1">
      <alignment horizontal="right" vertical="center"/>
    </xf>
    <xf numFmtId="0" fontId="0" fillId="0" borderId="10" xfId="0" applyFont="1" applyBorder="1" applyAlignment="1" applyProtection="1">
      <alignment horizontal="center" vertical="center"/>
      <protection locked="0"/>
    </xf>
    <xf numFmtId="0" fontId="0" fillId="4" borderId="11" xfId="0" applyFill="1" applyBorder="1" applyAlignment="1" applyProtection="1">
      <alignment horizontal="center" vertical="center" wrapText="1"/>
      <protection locked="0"/>
    </xf>
    <xf numFmtId="0" fontId="0" fillId="4" borderId="11" xfId="0" applyFill="1" applyBorder="1" applyAlignment="1" applyProtection="1">
      <alignment horizontal="left" vertical="center" wrapText="1"/>
      <protection locked="0"/>
    </xf>
    <xf numFmtId="164" fontId="0" fillId="4" borderId="11" xfId="0" applyNumberFormat="1" applyFill="1" applyBorder="1" applyAlignment="1" applyProtection="1">
      <alignment horizontal="right" vertical="center"/>
      <protection locked="0"/>
    </xf>
    <xf numFmtId="0" fontId="0" fillId="4" borderId="11" xfId="0" applyFont="1" applyFill="1" applyBorder="1" applyAlignment="1" applyProtection="1">
      <alignment horizontal="center" vertical="center" wrapText="1"/>
      <protection locked="0"/>
    </xf>
    <xf numFmtId="3" fontId="0" fillId="4" borderId="12" xfId="0" applyNumberFormat="1" applyFill="1" applyBorder="1" applyAlignment="1" applyProtection="1">
      <alignment horizontal="right" vertical="center"/>
      <protection locked="0"/>
    </xf>
    <xf numFmtId="0" fontId="0" fillId="0" borderId="13" xfId="0" applyFont="1" applyBorder="1" applyAlignment="1" applyProtection="1">
      <alignment horizontal="center" vertical="center"/>
      <protection locked="0"/>
    </xf>
    <xf numFmtId="0" fontId="0" fillId="4" borderId="2" xfId="0" applyFill="1" applyBorder="1" applyAlignment="1" applyProtection="1">
      <alignment horizontal="center" vertical="center" wrapText="1"/>
      <protection locked="0"/>
    </xf>
    <xf numFmtId="0" fontId="0" fillId="4" borderId="2" xfId="0" applyFill="1" applyBorder="1" applyAlignment="1" applyProtection="1">
      <alignment horizontal="left" vertical="center" wrapText="1"/>
      <protection locked="0"/>
    </xf>
    <xf numFmtId="164" fontId="0" fillId="4" borderId="2" xfId="0" applyNumberFormat="1" applyFill="1" applyBorder="1" applyAlignment="1" applyProtection="1">
      <alignment horizontal="right" vertical="center"/>
      <protection locked="0"/>
    </xf>
    <xf numFmtId="0" fontId="0" fillId="4" borderId="2" xfId="0" applyFill="1" applyBorder="1" applyAlignment="1" applyProtection="1">
      <alignment horizontal="center" vertical="center"/>
      <protection locked="0"/>
    </xf>
    <xf numFmtId="3" fontId="0" fillId="4" borderId="14" xfId="0" applyNumberFormat="1" applyFill="1" applyBorder="1" applyAlignment="1" applyProtection="1">
      <alignment horizontal="right" vertical="center"/>
      <protection locked="0"/>
    </xf>
    <xf numFmtId="0" fontId="0" fillId="0" borderId="15" xfId="0" applyFont="1" applyBorder="1" applyAlignment="1" applyProtection="1">
      <alignment horizontal="center" vertical="center"/>
      <protection locked="0"/>
    </xf>
    <xf numFmtId="0" fontId="0" fillId="4" borderId="16" xfId="0" applyFill="1" applyBorder="1" applyAlignment="1" applyProtection="1">
      <alignment horizontal="center" vertical="center" wrapText="1"/>
      <protection locked="0"/>
    </xf>
    <xf numFmtId="0" fontId="0" fillId="4" borderId="16" xfId="0" applyFill="1" applyBorder="1" applyAlignment="1" applyProtection="1">
      <alignment horizontal="left" vertical="center" wrapText="1"/>
      <protection locked="0"/>
    </xf>
    <xf numFmtId="164" fontId="0" fillId="4" borderId="16" xfId="0" applyNumberFormat="1" applyFill="1" applyBorder="1" applyAlignment="1" applyProtection="1">
      <alignment horizontal="right" vertical="center"/>
      <protection locked="0"/>
    </xf>
    <xf numFmtId="0" fontId="0" fillId="4" borderId="16" xfId="0" applyFill="1" applyBorder="1" applyAlignment="1" applyProtection="1">
      <alignment horizontal="center" vertical="center"/>
      <protection locked="0"/>
    </xf>
    <xf numFmtId="3" fontId="0" fillId="4" borderId="17" xfId="0" applyNumberFormat="1" applyFill="1" applyBorder="1" applyAlignment="1" applyProtection="1">
      <alignment horizontal="right" vertical="center"/>
      <protection locked="0"/>
    </xf>
    <xf numFmtId="0" fontId="7" fillId="0" borderId="3" xfId="0" applyFont="1" applyBorder="1" applyAlignment="1" applyProtection="1">
      <alignment horizontal="left" vertical="center"/>
      <protection locked="0"/>
    </xf>
    <xf numFmtId="0" fontId="7" fillId="0" borderId="4" xfId="0" applyFont="1" applyBorder="1" applyAlignment="1" applyProtection="1">
      <alignment horizontal="left" vertical="center"/>
      <protection locked="0"/>
    </xf>
    <xf numFmtId="0" fontId="7" fillId="0" borderId="5" xfId="0" applyFont="1" applyBorder="1" applyAlignment="1" applyProtection="1">
      <alignment horizontal="left" vertical="center"/>
      <protection locked="0"/>
    </xf>
    <xf numFmtId="0" fontId="0" fillId="0" borderId="0" xfId="0" applyAlignment="1">
      <alignment vertical="center"/>
    </xf>
    <xf numFmtId="0" fontId="2" fillId="3" borderId="6" xfId="0" applyFont="1" applyFill="1" applyBorder="1" applyAlignment="1" applyProtection="1">
      <alignment horizontal="center" vertical="center" wrapText="1"/>
      <protection locked="0"/>
    </xf>
    <xf numFmtId="0" fontId="4" fillId="3" borderId="7" xfId="0" applyFont="1" applyFill="1" applyBorder="1" applyAlignment="1" applyProtection="1">
      <alignment horizontal="center" vertical="center" wrapText="1"/>
      <protection locked="0"/>
    </xf>
    <xf numFmtId="0" fontId="4" fillId="3" borderId="8" xfId="0" applyFont="1" applyFill="1" applyBorder="1" applyAlignment="1" applyProtection="1">
      <alignment horizontal="center" vertical="center" wrapText="1"/>
      <protection locked="0"/>
    </xf>
    <xf numFmtId="0" fontId="0" fillId="4" borderId="11" xfId="0" applyFill="1" applyBorder="1" applyAlignment="1" applyProtection="1">
      <alignment horizontal="center" vertical="center" wrapText="1"/>
    </xf>
    <xf numFmtId="0" fontId="0" fillId="4" borderId="11" xfId="0" applyFill="1" applyBorder="1" applyAlignment="1" applyProtection="1">
      <alignment horizontal="left" vertical="center" wrapText="1"/>
    </xf>
    <xf numFmtId="164" fontId="0" fillId="4" borderId="11" xfId="0" applyNumberFormat="1" applyFill="1" applyBorder="1" applyAlignment="1" applyProtection="1">
      <alignment horizontal="right" vertical="center"/>
    </xf>
    <xf numFmtId="0" fontId="0" fillId="4" borderId="11" xfId="0" applyFont="1" applyFill="1" applyBorder="1" applyAlignment="1" applyProtection="1">
      <alignment horizontal="center" vertical="center" wrapText="1"/>
    </xf>
    <xf numFmtId="3" fontId="0" fillId="4" borderId="12" xfId="0" applyNumberFormat="1" applyFill="1" applyBorder="1" applyAlignment="1" applyProtection="1">
      <alignment horizontal="right" vertical="center"/>
    </xf>
    <xf numFmtId="0" fontId="0" fillId="4" borderId="2" xfId="0" applyFill="1" applyBorder="1" applyAlignment="1" applyProtection="1">
      <alignment horizontal="center" vertical="center" wrapText="1"/>
    </xf>
    <xf numFmtId="0" fontId="0" fillId="4" borderId="2" xfId="0" applyFill="1" applyBorder="1" applyAlignment="1" applyProtection="1">
      <alignment horizontal="left" vertical="center" wrapText="1"/>
    </xf>
    <xf numFmtId="164" fontId="0" fillId="4" borderId="2" xfId="0" applyNumberFormat="1" applyFill="1" applyBorder="1" applyAlignment="1" applyProtection="1">
      <alignment horizontal="right" vertical="center"/>
    </xf>
    <xf numFmtId="0" fontId="0" fillId="4" borderId="2" xfId="0" applyFill="1" applyBorder="1" applyAlignment="1" applyProtection="1">
      <alignment horizontal="center" vertical="center"/>
    </xf>
    <xf numFmtId="3" fontId="0" fillId="4" borderId="14" xfId="0" applyNumberFormat="1" applyFill="1" applyBorder="1" applyAlignment="1" applyProtection="1">
      <alignment horizontal="right" vertical="center"/>
    </xf>
    <xf numFmtId="0" fontId="0" fillId="4" borderId="16" xfId="0" applyFill="1" applyBorder="1" applyAlignment="1" applyProtection="1">
      <alignment horizontal="center" vertical="center" wrapText="1"/>
    </xf>
    <xf numFmtId="0" fontId="0" fillId="4" borderId="16" xfId="0" applyFill="1" applyBorder="1" applyAlignment="1" applyProtection="1">
      <alignment horizontal="left" vertical="center" wrapText="1"/>
    </xf>
    <xf numFmtId="164" fontId="0" fillId="4" borderId="16" xfId="0" applyNumberFormat="1" applyFill="1" applyBorder="1" applyAlignment="1" applyProtection="1">
      <alignment horizontal="right" vertical="center"/>
    </xf>
    <xf numFmtId="0" fontId="0" fillId="4" borderId="16" xfId="0" applyFill="1" applyBorder="1" applyAlignment="1" applyProtection="1">
      <alignment horizontal="center" vertical="center"/>
    </xf>
    <xf numFmtId="3" fontId="0" fillId="4" borderId="17" xfId="0" applyNumberFormat="1" applyFill="1" applyBorder="1" applyAlignment="1" applyProtection="1">
      <alignment horizontal="right" vertical="center"/>
    </xf>
    <xf numFmtId="0" fontId="0" fillId="0" borderId="0" xfId="0" applyFont="1" applyAlignment="1">
      <alignment wrapText="1"/>
    </xf>
    <xf numFmtId="0" fontId="9" fillId="0" borderId="0" xfId="0" applyFont="1" applyAlignment="1" applyProtection="1">
      <alignment wrapText="1"/>
    </xf>
    <xf numFmtId="0" fontId="9" fillId="0" borderId="0" xfId="0" applyFont="1" applyAlignment="1" applyProtection="1">
      <alignment horizontal="right" wrapText="1"/>
    </xf>
    <xf numFmtId="0" fontId="0" fillId="0" borderId="0" xfId="0" applyAlignment="1"/>
    <xf numFmtId="0" fontId="14" fillId="0" borderId="0" xfId="0" applyFont="1" applyFill="1" applyBorder="1" applyAlignment="1">
      <alignment horizontal="center"/>
    </xf>
    <xf numFmtId="0" fontId="14" fillId="0" borderId="0" xfId="0" applyFont="1" applyFill="1" applyBorder="1"/>
    <xf numFmtId="0" fontId="2" fillId="0" borderId="0" xfId="0" applyFont="1"/>
    <xf numFmtId="0" fontId="14" fillId="0" borderId="0" xfId="0" applyFont="1"/>
    <xf numFmtId="4" fontId="14" fillId="0" borderId="0" xfId="0" applyNumberFormat="1" applyFont="1" applyFill="1" applyBorder="1" applyAlignment="1">
      <alignment horizontal="right"/>
    </xf>
    <xf numFmtId="0" fontId="13" fillId="0" borderId="6" xfId="0" applyFont="1" applyBorder="1" applyAlignment="1" applyProtection="1">
      <alignment horizontal="center" vertical="center"/>
    </xf>
    <xf numFmtId="0" fontId="7" fillId="0" borderId="20" xfId="0" applyFont="1" applyBorder="1" applyAlignment="1" applyProtection="1">
      <alignment horizontal="left" vertical="center"/>
      <protection locked="0"/>
    </xf>
    <xf numFmtId="0" fontId="13" fillId="0" borderId="21" xfId="0" applyFont="1" applyBorder="1" applyAlignment="1" applyProtection="1">
      <alignment horizontal="left" vertical="center"/>
    </xf>
    <xf numFmtId="0" fontId="6" fillId="0" borderId="3" xfId="0" applyFont="1" applyBorder="1" applyAlignment="1" applyProtection="1">
      <alignment horizontal="center" vertical="center"/>
    </xf>
    <xf numFmtId="49" fontId="8" fillId="4" borderId="6" xfId="0" applyNumberFormat="1" applyFont="1" applyFill="1" applyBorder="1" applyAlignment="1" applyProtection="1">
      <alignment horizontal="center" vertical="center"/>
      <protection locked="0"/>
    </xf>
    <xf numFmtId="0" fontId="2" fillId="0" borderId="0" xfId="0" applyFont="1" applyFill="1" applyBorder="1" applyAlignment="1">
      <alignment horizontal="left" wrapText="1"/>
    </xf>
    <xf numFmtId="0" fontId="14" fillId="0" borderId="0" xfId="0" applyFont="1" applyFill="1" applyBorder="1" applyAlignment="1">
      <alignment horizontal="left" wrapText="1"/>
    </xf>
    <xf numFmtId="0" fontId="14" fillId="0" borderId="0" xfId="0" applyFont="1" applyFill="1" applyBorder="1" applyAlignment="1">
      <alignment horizontal="center" wrapText="1"/>
    </xf>
    <xf numFmtId="0" fontId="14" fillId="0" borderId="0" xfId="0" applyFont="1" applyFill="1" applyBorder="1" applyAlignment="1">
      <alignment wrapText="1"/>
    </xf>
    <xf numFmtId="0" fontId="2" fillId="0" borderId="0" xfId="0" applyFont="1" applyAlignment="1">
      <alignment horizontal="justify" wrapText="1"/>
    </xf>
    <xf numFmtId="0" fontId="14" fillId="0" borderId="0" xfId="0" applyFont="1" applyAlignment="1">
      <alignment horizontal="justify" wrapText="1"/>
    </xf>
    <xf numFmtId="0" fontId="17" fillId="0" borderId="0" xfId="0" applyFont="1" applyAlignment="1">
      <alignment wrapText="1"/>
    </xf>
    <xf numFmtId="3" fontId="2" fillId="0" borderId="0" xfId="0" applyNumberFormat="1" applyFont="1" applyFill="1" applyBorder="1" applyAlignment="1" applyProtection="1">
      <alignment horizontal="right" vertical="center" wrapText="1"/>
    </xf>
    <xf numFmtId="0" fontId="20" fillId="0" borderId="0" xfId="0" applyFont="1" applyAlignment="1">
      <alignment wrapText="1"/>
    </xf>
    <xf numFmtId="0" fontId="0" fillId="0" borderId="0" xfId="0" applyFont="1"/>
    <xf numFmtId="0" fontId="0" fillId="0" borderId="0" xfId="0" applyFont="1" applyAlignment="1">
      <alignment horizontal="justify" wrapText="1"/>
    </xf>
    <xf numFmtId="49" fontId="8" fillId="0" borderId="0" xfId="0" applyNumberFormat="1" applyFont="1" applyFill="1" applyBorder="1" applyAlignment="1" applyProtection="1">
      <alignment horizontal="left" vertical="center" wrapText="1"/>
    </xf>
    <xf numFmtId="0" fontId="11" fillId="3" borderId="25" xfId="0" applyFont="1" applyFill="1" applyBorder="1" applyAlignment="1" applyProtection="1">
      <alignment vertical="center" wrapText="1" shrinkToFit="1"/>
    </xf>
    <xf numFmtId="0" fontId="0" fillId="0" borderId="0" xfId="0" applyAlignment="1">
      <alignment vertical="center" wrapText="1"/>
    </xf>
    <xf numFmtId="0" fontId="0" fillId="0" borderId="0" xfId="0" applyAlignment="1">
      <alignment horizontal="center" vertical="center" wrapText="1"/>
    </xf>
    <xf numFmtId="0" fontId="0" fillId="0" borderId="0" xfId="0" applyAlignment="1">
      <alignment vertical="center" wrapText="1" shrinkToFit="1"/>
    </xf>
    <xf numFmtId="0" fontId="10" fillId="0" borderId="0" xfId="0" applyFont="1" applyBorder="1" applyAlignment="1" applyProtection="1">
      <alignment horizontal="left" vertical="center" wrapText="1"/>
    </xf>
    <xf numFmtId="0" fontId="10" fillId="6" borderId="0" xfId="0" applyFont="1" applyFill="1" applyBorder="1" applyAlignment="1" applyProtection="1">
      <alignment horizontal="left" vertical="center" wrapText="1"/>
    </xf>
    <xf numFmtId="0" fontId="0" fillId="6" borderId="0" xfId="0" applyFont="1" applyFill="1" applyBorder="1" applyAlignment="1">
      <alignment wrapText="1"/>
    </xf>
    <xf numFmtId="0" fontId="11" fillId="3" borderId="26" xfId="0" applyFont="1" applyFill="1" applyBorder="1" applyAlignment="1" applyProtection="1">
      <alignment vertical="center" wrapText="1"/>
    </xf>
    <xf numFmtId="0" fontId="25" fillId="0" borderId="0" xfId="0" applyFont="1"/>
    <xf numFmtId="0" fontId="3" fillId="0" borderId="0" xfId="0" applyFont="1" applyAlignment="1">
      <alignment horizontal="left" vertical="top" wrapText="1"/>
    </xf>
    <xf numFmtId="0" fontId="27" fillId="0" borderId="0" xfId="0" applyFont="1"/>
    <xf numFmtId="0" fontId="25" fillId="0" borderId="0" xfId="0" applyFont="1" applyAlignment="1">
      <alignment horizontal="left"/>
    </xf>
    <xf numFmtId="0" fontId="28" fillId="0" borderId="0" xfId="0" applyFont="1"/>
    <xf numFmtId="0" fontId="11" fillId="3" borderId="18" xfId="0" applyFont="1" applyFill="1" applyBorder="1" applyAlignment="1" applyProtection="1">
      <alignment vertical="center" wrapText="1" shrinkToFit="1"/>
    </xf>
    <xf numFmtId="0" fontId="11" fillId="3" borderId="29" xfId="0" applyFont="1" applyFill="1" applyBorder="1" applyAlignment="1" applyProtection="1">
      <alignment vertical="center" wrapText="1" shrinkToFit="1"/>
    </xf>
    <xf numFmtId="0" fontId="11" fillId="3" borderId="23" xfId="0" applyFont="1" applyFill="1" applyBorder="1" applyAlignment="1" applyProtection="1">
      <alignment vertical="center" wrapText="1" shrinkToFit="1"/>
    </xf>
    <xf numFmtId="0" fontId="11" fillId="3" borderId="30" xfId="0" applyFont="1" applyFill="1" applyBorder="1" applyAlignment="1" applyProtection="1">
      <alignment vertical="center" wrapText="1" shrinkToFit="1"/>
    </xf>
    <xf numFmtId="0" fontId="0" fillId="0" borderId="18" xfId="0" applyBorder="1" applyAlignment="1">
      <alignment wrapText="1"/>
    </xf>
    <xf numFmtId="0" fontId="0" fillId="0" borderId="23" xfId="0" applyBorder="1" applyAlignment="1">
      <alignment wrapText="1"/>
    </xf>
    <xf numFmtId="0" fontId="0" fillId="0" borderId="24" xfId="0" applyBorder="1" applyAlignment="1">
      <alignment wrapText="1"/>
    </xf>
    <xf numFmtId="0" fontId="0" fillId="0" borderId="65" xfId="0" applyBorder="1" applyAlignment="1">
      <alignment wrapText="1"/>
    </xf>
    <xf numFmtId="0" fontId="0" fillId="0" borderId="29" xfId="0" applyFont="1" applyBorder="1" applyAlignment="1">
      <alignment horizontal="right" wrapText="1"/>
    </xf>
    <xf numFmtId="4" fontId="0" fillId="0" borderId="30" xfId="0" applyNumberFormat="1" applyFont="1" applyBorder="1" applyAlignment="1">
      <alignment horizontal="right" wrapText="1"/>
    </xf>
    <xf numFmtId="4" fontId="0" fillId="0" borderId="31" xfId="0" applyNumberFormat="1" applyFont="1" applyBorder="1" applyAlignment="1">
      <alignment horizontal="right" wrapText="1"/>
    </xf>
    <xf numFmtId="0" fontId="11" fillId="3" borderId="64" xfId="0" applyFont="1" applyFill="1" applyBorder="1" applyAlignment="1" applyProtection="1">
      <alignment vertical="center" wrapText="1" shrinkToFit="1"/>
    </xf>
    <xf numFmtId="0" fontId="11" fillId="3" borderId="65" xfId="0" applyFont="1" applyFill="1" applyBorder="1" applyAlignment="1" applyProtection="1">
      <alignment vertical="center" wrapText="1" shrinkToFit="1"/>
    </xf>
    <xf numFmtId="0" fontId="11" fillId="3" borderId="66" xfId="0" applyFont="1" applyFill="1" applyBorder="1" applyAlignment="1" applyProtection="1">
      <alignment vertical="center" wrapText="1"/>
    </xf>
    <xf numFmtId="1" fontId="14" fillId="4" borderId="18" xfId="0" applyNumberFormat="1" applyFont="1" applyFill="1" applyBorder="1" applyAlignment="1" applyProtection="1">
      <alignment horizontal="center" wrapText="1"/>
      <protection locked="0"/>
    </xf>
    <xf numFmtId="4" fontId="14" fillId="4" borderId="18" xfId="0" applyNumberFormat="1" applyFont="1" applyFill="1" applyBorder="1" applyAlignment="1" applyProtection="1">
      <alignment horizontal="right" wrapText="1"/>
      <protection locked="0"/>
    </xf>
    <xf numFmtId="4" fontId="14" fillId="0" borderId="18" xfId="0" applyNumberFormat="1" applyFont="1" applyBorder="1" applyAlignment="1">
      <alignment horizontal="right" wrapText="1"/>
    </xf>
    <xf numFmtId="1" fontId="14" fillId="4" borderId="23" xfId="0" applyNumberFormat="1" applyFont="1" applyFill="1" applyBorder="1" applyAlignment="1" applyProtection="1">
      <alignment horizontal="center" wrapText="1"/>
      <protection locked="0"/>
    </xf>
    <xf numFmtId="4" fontId="14" fillId="4" borderId="23" xfId="0" applyNumberFormat="1" applyFont="1" applyFill="1" applyBorder="1" applyAlignment="1" applyProtection="1">
      <alignment horizontal="right" wrapText="1"/>
      <protection locked="0"/>
    </xf>
    <xf numFmtId="4" fontId="14" fillId="0" borderId="23" xfId="0" applyNumberFormat="1" applyFont="1" applyBorder="1" applyAlignment="1">
      <alignment horizontal="right" wrapText="1"/>
    </xf>
    <xf numFmtId="1" fontId="14" fillId="4" borderId="24" xfId="0" applyNumberFormat="1" applyFont="1" applyFill="1" applyBorder="1" applyAlignment="1" applyProtection="1">
      <alignment horizontal="center" wrapText="1"/>
      <protection locked="0"/>
    </xf>
    <xf numFmtId="4" fontId="14" fillId="0" borderId="24" xfId="0" applyNumberFormat="1" applyFont="1" applyFill="1" applyBorder="1" applyAlignment="1">
      <alignment wrapText="1"/>
    </xf>
    <xf numFmtId="4" fontId="14" fillId="0" borderId="24" xfId="0" applyNumberFormat="1" applyFont="1" applyBorder="1" applyAlignment="1">
      <alignment horizontal="right"/>
    </xf>
    <xf numFmtId="4" fontId="14" fillId="0" borderId="24" xfId="0" applyNumberFormat="1" applyFont="1" applyBorder="1" applyAlignment="1">
      <alignment horizontal="right" wrapText="1"/>
    </xf>
    <xf numFmtId="0" fontId="0" fillId="4" borderId="29" xfId="0" applyFont="1" applyFill="1" applyBorder="1" applyAlignment="1" applyProtection="1">
      <alignment horizontal="center" wrapText="1"/>
      <protection locked="0"/>
    </xf>
    <xf numFmtId="4" fontId="14" fillId="0" borderId="25" xfId="0" applyNumberFormat="1" applyFont="1" applyBorder="1" applyAlignment="1">
      <alignment horizontal="right" wrapText="1"/>
    </xf>
    <xf numFmtId="0" fontId="0" fillId="4" borderId="30" xfId="0" applyFont="1" applyFill="1" applyBorder="1" applyAlignment="1" applyProtection="1">
      <alignment horizontal="center" wrapText="1"/>
      <protection locked="0"/>
    </xf>
    <xf numFmtId="4" fontId="14" fillId="0" borderId="26" xfId="0" applyNumberFormat="1" applyFont="1" applyBorder="1" applyAlignment="1">
      <alignment horizontal="right" wrapText="1"/>
    </xf>
    <xf numFmtId="0" fontId="15" fillId="4" borderId="31" xfId="0" applyFont="1" applyFill="1" applyBorder="1" applyAlignment="1" applyProtection="1">
      <alignment horizontal="center" wrapText="1"/>
      <protection locked="0"/>
    </xf>
    <xf numFmtId="4" fontId="14" fillId="4" borderId="29" xfId="0" applyNumberFormat="1" applyFont="1" applyFill="1" applyBorder="1" applyAlignment="1" applyProtection="1">
      <alignment horizontal="right" wrapText="1"/>
      <protection locked="0"/>
    </xf>
    <xf numFmtId="4" fontId="14" fillId="0" borderId="30" xfId="0" applyNumberFormat="1" applyFont="1" applyBorder="1" applyAlignment="1">
      <alignment horizontal="right" wrapText="1"/>
    </xf>
    <xf numFmtId="4" fontId="14" fillId="4" borderId="31" xfId="0" applyNumberFormat="1" applyFont="1" applyFill="1" applyBorder="1" applyAlignment="1" applyProtection="1">
      <alignment horizontal="right" wrapText="1"/>
      <protection locked="0"/>
    </xf>
    <xf numFmtId="4" fontId="14" fillId="0" borderId="27" xfId="0" applyNumberFormat="1" applyFont="1" applyBorder="1" applyAlignment="1">
      <alignment horizontal="right" wrapText="1"/>
    </xf>
    <xf numFmtId="3" fontId="22" fillId="0" borderId="0" xfId="0" applyNumberFormat="1" applyFont="1" applyFill="1" applyBorder="1" applyAlignment="1" applyProtection="1">
      <alignment horizontal="center" vertical="center" wrapText="1"/>
    </xf>
    <xf numFmtId="0" fontId="20" fillId="0" borderId="0" xfId="0" applyFont="1" applyFill="1" applyBorder="1" applyAlignment="1" applyProtection="1">
      <alignment horizontal="left" vertical="center" wrapText="1"/>
    </xf>
    <xf numFmtId="3" fontId="22" fillId="0" borderId="0" xfId="0" applyNumberFormat="1" applyFont="1" applyFill="1" applyBorder="1" applyAlignment="1" applyProtection="1">
      <alignment horizontal="right" vertical="center" wrapText="1"/>
    </xf>
    <xf numFmtId="4" fontId="22" fillId="2" borderId="59" xfId="0" applyNumberFormat="1" applyFont="1" applyFill="1" applyBorder="1" applyAlignment="1" applyProtection="1">
      <alignment horizontal="right" vertical="center" wrapText="1"/>
    </xf>
    <xf numFmtId="0" fontId="24" fillId="7" borderId="21" xfId="0" applyFont="1" applyFill="1" applyBorder="1" applyAlignment="1" applyProtection="1">
      <alignment horizontal="center" vertical="center" wrapText="1" shrinkToFit="1"/>
    </xf>
    <xf numFmtId="0" fontId="24" fillId="7" borderId="73" xfId="0" applyFont="1" applyFill="1" applyBorder="1" applyAlignment="1" applyProtection="1">
      <alignment horizontal="center" vertical="center" wrapText="1" shrinkToFit="1"/>
    </xf>
    <xf numFmtId="0" fontId="24" fillId="7" borderId="72" xfId="0" applyFont="1" applyFill="1" applyBorder="1" applyAlignment="1" applyProtection="1">
      <alignment horizontal="center" vertical="center" wrapText="1" shrinkToFit="1"/>
    </xf>
    <xf numFmtId="0" fontId="3" fillId="10" borderId="61" xfId="0" applyFont="1" applyFill="1" applyBorder="1" applyAlignment="1">
      <alignment vertical="center" wrapText="1"/>
    </xf>
    <xf numFmtId="0" fontId="3" fillId="10" borderId="60" xfId="0" applyFont="1" applyFill="1" applyBorder="1" applyAlignment="1">
      <alignment vertical="center" wrapText="1"/>
    </xf>
    <xf numFmtId="0" fontId="3" fillId="10" borderId="30" xfId="0" applyFont="1" applyFill="1" applyBorder="1" applyAlignment="1">
      <alignment vertical="center" wrapText="1"/>
    </xf>
    <xf numFmtId="0" fontId="3" fillId="10" borderId="26" xfId="0" applyFont="1" applyFill="1" applyBorder="1" applyAlignment="1">
      <alignment vertical="center" wrapText="1"/>
    </xf>
    <xf numFmtId="0" fontId="21" fillId="10" borderId="31" xfId="0" applyFont="1" applyFill="1" applyBorder="1" applyAlignment="1">
      <alignment vertical="center" wrapText="1"/>
    </xf>
    <xf numFmtId="0" fontId="21" fillId="10" borderId="27" xfId="0" applyFont="1" applyFill="1" applyBorder="1" applyAlignment="1">
      <alignment vertical="center" wrapText="1"/>
    </xf>
    <xf numFmtId="0" fontId="3" fillId="10" borderId="64" xfId="0" applyFont="1" applyFill="1" applyBorder="1" applyAlignment="1">
      <alignment vertical="center" wrapText="1"/>
    </xf>
    <xf numFmtId="0" fontId="3" fillId="10" borderId="66" xfId="0" applyFont="1" applyFill="1" applyBorder="1" applyAlignment="1">
      <alignment vertical="center" wrapText="1"/>
    </xf>
    <xf numFmtId="0" fontId="3" fillId="10" borderId="29" xfId="0" applyFont="1" applyFill="1" applyBorder="1" applyAlignment="1">
      <alignment vertical="center" wrapText="1"/>
    </xf>
    <xf numFmtId="0" fontId="3" fillId="10" borderId="25" xfId="0" applyFont="1" applyFill="1" applyBorder="1" applyAlignment="1">
      <alignment vertical="center" wrapText="1"/>
    </xf>
    <xf numFmtId="0" fontId="24" fillId="7" borderId="53" xfId="0" applyFont="1" applyFill="1" applyBorder="1" applyAlignment="1" applyProtection="1">
      <alignment horizontal="center" vertical="center" wrapText="1" shrinkToFit="1"/>
    </xf>
    <xf numFmtId="0" fontId="3" fillId="9" borderId="70" xfId="0" applyFont="1" applyFill="1" applyBorder="1" applyAlignment="1">
      <alignment horizontal="left" vertical="center" wrapText="1"/>
    </xf>
    <xf numFmtId="0" fontId="3" fillId="9" borderId="68" xfId="0" applyFont="1" applyFill="1" applyBorder="1" applyAlignment="1">
      <alignment vertical="center" wrapText="1"/>
    </xf>
    <xf numFmtId="0" fontId="21" fillId="9" borderId="68" xfId="0" applyFont="1" applyFill="1" applyBorder="1" applyAlignment="1">
      <alignment vertical="center" wrapText="1"/>
    </xf>
    <xf numFmtId="0" fontId="3" fillId="0" borderId="68" xfId="0" applyFont="1" applyFill="1" applyBorder="1" applyAlignment="1">
      <alignment vertical="center" wrapText="1"/>
    </xf>
    <xf numFmtId="0" fontId="3" fillId="0" borderId="69" xfId="0" applyFont="1" applyFill="1" applyBorder="1" applyAlignment="1">
      <alignment vertical="center" wrapText="1"/>
    </xf>
    <xf numFmtId="0" fontId="3" fillId="9" borderId="67" xfId="0" applyFont="1" applyFill="1" applyBorder="1" applyAlignment="1">
      <alignment vertical="center" wrapText="1"/>
    </xf>
    <xf numFmtId="0" fontId="21" fillId="0" borderId="62" xfId="0" applyFont="1" applyFill="1" applyBorder="1" applyAlignment="1">
      <alignment vertical="center" wrapText="1"/>
    </xf>
    <xf numFmtId="0" fontId="3" fillId="9" borderId="63" xfId="0" applyFont="1" applyFill="1" applyBorder="1" applyAlignment="1">
      <alignment horizontal="left" vertical="center" wrapText="1"/>
    </xf>
    <xf numFmtId="0" fontId="21" fillId="9" borderId="55" xfId="0" applyFont="1" applyFill="1" applyBorder="1" applyAlignment="1">
      <alignment horizontal="left" vertical="center" wrapText="1"/>
    </xf>
    <xf numFmtId="0" fontId="3" fillId="9" borderId="55" xfId="0" applyFont="1" applyFill="1" applyBorder="1" applyAlignment="1">
      <alignment horizontal="left" vertical="center" wrapText="1"/>
    </xf>
    <xf numFmtId="0" fontId="21" fillId="9" borderId="55" xfId="0" applyFont="1" applyFill="1" applyBorder="1" applyAlignment="1">
      <alignment vertical="center" wrapText="1"/>
    </xf>
    <xf numFmtId="0" fontId="3" fillId="9" borderId="55" xfId="0" applyFont="1" applyFill="1" applyBorder="1" applyAlignment="1">
      <alignment vertical="center" wrapText="1"/>
    </xf>
    <xf numFmtId="0" fontId="3" fillId="9" borderId="55" xfId="0" applyFont="1" applyFill="1" applyBorder="1" applyAlignment="1">
      <alignment vertical="center" wrapText="1" shrinkToFit="1"/>
    </xf>
    <xf numFmtId="0" fontId="0" fillId="0" borderId="55" xfId="0" applyFill="1" applyBorder="1" applyAlignment="1">
      <alignment vertical="center" wrapText="1"/>
    </xf>
    <xf numFmtId="0" fontId="3" fillId="0" borderId="55" xfId="0" applyFont="1" applyFill="1" applyBorder="1" applyAlignment="1">
      <alignment vertical="center" wrapText="1"/>
    </xf>
    <xf numFmtId="0" fontId="3" fillId="0" borderId="76" xfId="0" applyFont="1" applyFill="1" applyBorder="1" applyAlignment="1">
      <alignment vertical="center" wrapText="1"/>
    </xf>
    <xf numFmtId="0" fontId="3" fillId="9" borderId="54" xfId="0" applyFont="1" applyFill="1" applyBorder="1" applyAlignment="1">
      <alignment vertical="center" wrapText="1"/>
    </xf>
    <xf numFmtId="0" fontId="21" fillId="0" borderId="56" xfId="0" applyFont="1" applyFill="1" applyBorder="1" applyAlignment="1">
      <alignment vertical="center" wrapText="1"/>
    </xf>
    <xf numFmtId="4" fontId="14" fillId="4" borderId="18" xfId="0" applyNumberFormat="1" applyFont="1" applyFill="1" applyBorder="1" applyAlignment="1" applyProtection="1">
      <alignment horizontal="right"/>
      <protection locked="0"/>
    </xf>
    <xf numFmtId="0" fontId="0" fillId="0" borderId="29" xfId="0" applyFont="1" applyFill="1" applyBorder="1" applyAlignment="1" applyProtection="1">
      <alignment horizontal="center" vertical="center" wrapText="1"/>
    </xf>
    <xf numFmtId="0" fontId="0" fillId="0" borderId="30" xfId="0" applyFont="1" applyFill="1" applyBorder="1" applyAlignment="1" applyProtection="1">
      <alignment horizontal="center" vertical="center" wrapText="1"/>
    </xf>
    <xf numFmtId="0" fontId="0" fillId="0" borderId="31" xfId="0" applyFont="1" applyFill="1" applyBorder="1" applyAlignment="1" applyProtection="1">
      <alignment horizontal="center" vertical="center" wrapText="1"/>
    </xf>
    <xf numFmtId="0" fontId="0" fillId="4" borderId="25" xfId="0" applyFill="1" applyBorder="1" applyAlignment="1" applyProtection="1">
      <alignment horizontal="left" vertical="top" wrapText="1"/>
      <protection locked="0"/>
    </xf>
    <xf numFmtId="0" fontId="0" fillId="4" borderId="26" xfId="0" applyFill="1" applyBorder="1" applyAlignment="1" applyProtection="1">
      <alignment horizontal="left" vertical="top" wrapText="1"/>
      <protection locked="0"/>
    </xf>
    <xf numFmtId="0" fontId="0" fillId="4" borderId="27" xfId="0" applyFill="1" applyBorder="1" applyAlignment="1" applyProtection="1">
      <alignment horizontal="left" vertical="top" wrapText="1"/>
      <protection locked="0"/>
    </xf>
    <xf numFmtId="0" fontId="14" fillId="4" borderId="29" xfId="0" applyFont="1" applyFill="1" applyBorder="1" applyAlignment="1" applyProtection="1">
      <alignment horizontal="left" vertical="top" wrapText="1"/>
      <protection locked="0"/>
    </xf>
    <xf numFmtId="0" fontId="14" fillId="4" borderId="25" xfId="0" applyFont="1" applyFill="1" applyBorder="1" applyAlignment="1" applyProtection="1">
      <alignment horizontal="left" vertical="top" wrapText="1"/>
      <protection locked="0"/>
    </xf>
    <xf numFmtId="0" fontId="14" fillId="4" borderId="30" xfId="0" applyFont="1" applyFill="1" applyBorder="1" applyAlignment="1" applyProtection="1">
      <alignment horizontal="left" vertical="top" wrapText="1"/>
      <protection locked="0"/>
    </xf>
    <xf numFmtId="0" fontId="14" fillId="4" borderId="26" xfId="0" applyFont="1" applyFill="1" applyBorder="1" applyAlignment="1" applyProtection="1">
      <alignment horizontal="left" vertical="top" wrapText="1"/>
      <protection locked="0"/>
    </xf>
    <xf numFmtId="0" fontId="14" fillId="4" borderId="31" xfId="0" applyFont="1" applyFill="1" applyBorder="1" applyAlignment="1" applyProtection="1">
      <alignment horizontal="left" vertical="top" wrapText="1"/>
      <protection locked="0"/>
    </xf>
    <xf numFmtId="0" fontId="14" fillId="4" borderId="27" xfId="0" applyFont="1" applyFill="1" applyBorder="1" applyAlignment="1" applyProtection="1">
      <alignment horizontal="left" vertical="top" wrapText="1"/>
      <protection locked="0"/>
    </xf>
    <xf numFmtId="0" fontId="2" fillId="0" borderId="0" xfId="0" applyFont="1" applyFill="1" applyBorder="1" applyAlignment="1" applyProtection="1">
      <alignment vertical="top" wrapText="1"/>
    </xf>
    <xf numFmtId="0" fontId="6" fillId="8" borderId="51" xfId="0" applyFont="1" applyFill="1" applyBorder="1" applyAlignment="1" applyProtection="1">
      <alignment horizontal="center" vertical="center" wrapText="1"/>
    </xf>
    <xf numFmtId="0" fontId="6" fillId="8" borderId="52" xfId="0" applyFont="1" applyFill="1" applyBorder="1" applyAlignment="1" applyProtection="1">
      <alignment horizontal="center" vertical="center" wrapText="1"/>
    </xf>
    <xf numFmtId="0" fontId="6" fillId="8" borderId="53" xfId="0" applyFont="1" applyFill="1" applyBorder="1" applyAlignment="1" applyProtection="1">
      <alignment horizontal="center" vertical="center" wrapText="1"/>
    </xf>
    <xf numFmtId="0" fontId="5" fillId="0" borderId="40" xfId="0" applyFont="1" applyBorder="1" applyAlignment="1" applyProtection="1">
      <alignment horizontal="center" vertical="center" wrapText="1"/>
    </xf>
    <xf numFmtId="0" fontId="5" fillId="0" borderId="41" xfId="0" applyFont="1" applyBorder="1" applyAlignment="1" applyProtection="1">
      <alignment horizontal="center" vertical="center" wrapText="1"/>
    </xf>
    <xf numFmtId="0" fontId="6" fillId="8" borderId="38" xfId="0" applyFont="1" applyFill="1" applyBorder="1" applyAlignment="1" applyProtection="1">
      <alignment horizontal="center" vertical="center" wrapText="1"/>
    </xf>
    <xf numFmtId="0" fontId="6" fillId="8" borderId="42" xfId="0" applyFont="1" applyFill="1" applyBorder="1" applyAlignment="1" applyProtection="1">
      <alignment horizontal="center" vertical="center" wrapText="1"/>
    </xf>
    <xf numFmtId="0" fontId="6" fillId="8" borderId="39" xfId="0" applyFont="1" applyFill="1" applyBorder="1" applyAlignment="1" applyProtection="1">
      <alignment horizontal="center" vertical="center" wrapText="1"/>
    </xf>
    <xf numFmtId="0" fontId="7" fillId="0" borderId="43" xfId="0" applyFont="1" applyBorder="1" applyAlignment="1" applyProtection="1">
      <alignment horizontal="left" vertical="center" wrapText="1"/>
    </xf>
    <xf numFmtId="0" fontId="7" fillId="0" borderId="44" xfId="0" applyFont="1" applyBorder="1" applyAlignment="1" applyProtection="1">
      <alignment horizontal="left" vertical="center" wrapText="1"/>
    </xf>
    <xf numFmtId="0" fontId="7" fillId="0" borderId="45" xfId="0" applyFont="1" applyBorder="1" applyAlignment="1" applyProtection="1">
      <alignment horizontal="left" vertical="center" wrapText="1"/>
    </xf>
    <xf numFmtId="0" fontId="7" fillId="0" borderId="38" xfId="0" applyFont="1" applyBorder="1" applyAlignment="1" applyProtection="1">
      <alignment vertical="center" wrapText="1"/>
    </xf>
    <xf numFmtId="0" fontId="7" fillId="0" borderId="42" xfId="0" applyFont="1" applyBorder="1" applyAlignment="1" applyProtection="1">
      <alignment vertical="center" wrapText="1"/>
    </xf>
    <xf numFmtId="0" fontId="7" fillId="0" borderId="39" xfId="0" applyFont="1" applyBorder="1" applyAlignment="1" applyProtection="1">
      <alignment vertical="center" wrapText="1"/>
    </xf>
    <xf numFmtId="49" fontId="8" fillId="4" borderId="19" xfId="0" applyNumberFormat="1" applyFont="1" applyFill="1" applyBorder="1" applyAlignment="1" applyProtection="1">
      <alignment horizontal="left" vertical="center" wrapText="1"/>
      <protection locked="0"/>
    </xf>
    <xf numFmtId="49" fontId="8" fillId="4" borderId="37" xfId="0" applyNumberFormat="1" applyFont="1" applyFill="1" applyBorder="1" applyAlignment="1" applyProtection="1">
      <alignment horizontal="left" vertical="center" wrapText="1"/>
      <protection locked="0"/>
    </xf>
    <xf numFmtId="0" fontId="8" fillId="4" borderId="32" xfId="0" applyFont="1" applyFill="1" applyBorder="1" applyAlignment="1" applyProtection="1">
      <alignment horizontal="left" vertical="center" wrapText="1"/>
      <protection locked="0"/>
    </xf>
    <xf numFmtId="0" fontId="8" fillId="4" borderId="46" xfId="0" applyFont="1" applyFill="1" applyBorder="1" applyAlignment="1" applyProtection="1">
      <alignment horizontal="left" vertical="center" wrapText="1"/>
      <protection locked="0"/>
    </xf>
    <xf numFmtId="0" fontId="8" fillId="4" borderId="33" xfId="0" applyFont="1" applyFill="1" applyBorder="1" applyAlignment="1" applyProtection="1">
      <alignment horizontal="left" vertical="center" wrapText="1"/>
      <protection locked="0"/>
    </xf>
    <xf numFmtId="0" fontId="8" fillId="4" borderId="48" xfId="0" applyFont="1" applyFill="1" applyBorder="1" applyAlignment="1" applyProtection="1">
      <alignment horizontal="left" vertical="center" wrapText="1"/>
      <protection locked="0"/>
    </xf>
    <xf numFmtId="0" fontId="8" fillId="4" borderId="41" xfId="0" applyFont="1" applyFill="1" applyBorder="1" applyAlignment="1" applyProtection="1">
      <alignment horizontal="left" vertical="center" wrapText="1"/>
      <protection locked="0"/>
    </xf>
    <xf numFmtId="0" fontId="8" fillId="4" borderId="49"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xf>
    <xf numFmtId="0" fontId="7" fillId="0" borderId="37" xfId="0" applyFont="1" applyFill="1" applyBorder="1" applyAlignment="1" applyProtection="1">
      <alignment horizontal="left" vertical="center" wrapText="1"/>
    </xf>
    <xf numFmtId="49" fontId="8" fillId="4" borderId="1" xfId="0" applyNumberFormat="1" applyFont="1" applyFill="1" applyBorder="1" applyAlignment="1" applyProtection="1">
      <alignment horizontal="left" vertical="center" wrapText="1"/>
      <protection locked="0"/>
    </xf>
    <xf numFmtId="0" fontId="20" fillId="0" borderId="47" xfId="0" applyFont="1" applyFill="1" applyBorder="1" applyAlignment="1" applyProtection="1">
      <alignment horizontal="left" vertical="center" wrapText="1"/>
    </xf>
    <xf numFmtId="0" fontId="20" fillId="0" borderId="22" xfId="0" applyFont="1" applyFill="1" applyBorder="1" applyAlignment="1" applyProtection="1">
      <alignment horizontal="left" vertical="center" wrapText="1"/>
    </xf>
    <xf numFmtId="0" fontId="20" fillId="6" borderId="47" xfId="0" applyFont="1" applyFill="1" applyBorder="1" applyAlignment="1" applyProtection="1">
      <alignment horizontal="center" vertical="center" wrapText="1"/>
      <protection locked="0"/>
    </xf>
    <xf numFmtId="0" fontId="20" fillId="6" borderId="0" xfId="0" applyFont="1" applyFill="1" applyBorder="1" applyAlignment="1" applyProtection="1">
      <alignment horizontal="center" vertical="center" wrapText="1"/>
      <protection locked="0"/>
    </xf>
    <xf numFmtId="3" fontId="27" fillId="2" borderId="47" xfId="0" applyNumberFormat="1" applyFont="1" applyFill="1" applyBorder="1" applyAlignment="1" applyProtection="1">
      <alignment horizontal="center" vertical="center" wrapText="1"/>
    </xf>
    <xf numFmtId="3" fontId="27" fillId="2" borderId="22" xfId="0" applyNumberFormat="1" applyFont="1" applyFill="1" applyBorder="1" applyAlignment="1" applyProtection="1">
      <alignment horizontal="center" vertical="center" wrapText="1"/>
    </xf>
    <xf numFmtId="0" fontId="7" fillId="0" borderId="19" xfId="0" applyFont="1" applyBorder="1" applyAlignment="1" applyProtection="1">
      <alignment horizontal="left" vertical="center" wrapText="1"/>
    </xf>
    <xf numFmtId="0" fontId="7" fillId="0" borderId="37" xfId="0" applyFont="1" applyBorder="1" applyAlignment="1" applyProtection="1">
      <alignment horizontal="left" vertical="center" wrapText="1"/>
    </xf>
    <xf numFmtId="0" fontId="27" fillId="2" borderId="51" xfId="0" applyNumberFormat="1" applyFont="1" applyFill="1" applyBorder="1" applyAlignment="1" applyProtection="1">
      <alignment horizontal="center" vertical="center" wrapText="1"/>
    </xf>
    <xf numFmtId="0" fontId="27" fillId="2" borderId="52" xfId="0" applyNumberFormat="1" applyFont="1" applyFill="1" applyBorder="1" applyAlignment="1" applyProtection="1">
      <alignment horizontal="center" vertical="center" wrapText="1"/>
    </xf>
    <xf numFmtId="0" fontId="27" fillId="2" borderId="53" xfId="0" applyNumberFormat="1" applyFont="1" applyFill="1" applyBorder="1" applyAlignment="1" applyProtection="1">
      <alignment horizontal="center" vertical="center" wrapText="1"/>
    </xf>
    <xf numFmtId="4" fontId="27" fillId="2" borderId="72" xfId="0" applyNumberFormat="1" applyFont="1" applyFill="1" applyBorder="1" applyAlignment="1" applyProtection="1">
      <alignment horizontal="center" vertical="center" wrapText="1"/>
    </xf>
    <xf numFmtId="4" fontId="27" fillId="2" borderId="73" xfId="0" applyNumberFormat="1" applyFont="1" applyFill="1" applyBorder="1" applyAlignment="1" applyProtection="1">
      <alignment horizontal="center" vertical="center" wrapText="1"/>
    </xf>
    <xf numFmtId="0" fontId="11" fillId="3" borderId="29" xfId="0" applyFont="1" applyFill="1" applyBorder="1" applyAlignment="1" applyProtection="1">
      <alignment horizontal="center" vertical="center" textRotation="180" wrapText="1" shrinkToFit="1"/>
    </xf>
    <xf numFmtId="0" fontId="11" fillId="3" borderId="30" xfId="0" applyFont="1" applyFill="1" applyBorder="1" applyAlignment="1" applyProtection="1">
      <alignment horizontal="center" vertical="center" textRotation="180" wrapText="1" shrinkToFit="1"/>
    </xf>
    <xf numFmtId="0" fontId="11" fillId="3" borderId="64" xfId="0" applyFont="1" applyFill="1" applyBorder="1" applyAlignment="1" applyProtection="1">
      <alignment horizontal="center" vertical="center" textRotation="180" wrapText="1" shrinkToFit="1"/>
    </xf>
    <xf numFmtId="0" fontId="11" fillId="3" borderId="25" xfId="0" applyFont="1" applyFill="1" applyBorder="1" applyAlignment="1" applyProtection="1">
      <alignment horizontal="center" vertical="center" wrapText="1" shrinkToFit="1"/>
    </xf>
    <xf numFmtId="0" fontId="11" fillId="3" borderId="26" xfId="0" applyFont="1" applyFill="1" applyBorder="1" applyAlignment="1" applyProtection="1">
      <alignment horizontal="center" vertical="center" wrapText="1" shrinkToFit="1"/>
    </xf>
    <xf numFmtId="0" fontId="11" fillId="3" borderId="66" xfId="0" applyFont="1" applyFill="1" applyBorder="1" applyAlignment="1" applyProtection="1">
      <alignment horizontal="center" vertical="center" wrapText="1" shrinkToFit="1"/>
    </xf>
    <xf numFmtId="0" fontId="11" fillId="3" borderId="29" xfId="0" applyFont="1" applyFill="1" applyBorder="1" applyAlignment="1" applyProtection="1">
      <alignment horizontal="center" vertical="center" wrapText="1" shrinkToFit="1"/>
    </xf>
    <xf numFmtId="0" fontId="11" fillId="3" borderId="50" xfId="0" applyFont="1" applyFill="1" applyBorder="1" applyAlignment="1" applyProtection="1">
      <alignment horizontal="center" vertical="center" wrapText="1" shrinkToFit="1"/>
    </xf>
    <xf numFmtId="0" fontId="11" fillId="3" borderId="30" xfId="0" applyFont="1" applyFill="1" applyBorder="1" applyAlignment="1" applyProtection="1">
      <alignment horizontal="center" vertical="center" wrapText="1" shrinkToFit="1"/>
    </xf>
    <xf numFmtId="0" fontId="11" fillId="3" borderId="38" xfId="0" applyFont="1" applyFill="1" applyBorder="1" applyAlignment="1" applyProtection="1">
      <alignment horizontal="center" vertical="center" wrapText="1" shrinkToFit="1"/>
    </xf>
    <xf numFmtId="0" fontId="11" fillId="3" borderId="64" xfId="0" applyFont="1" applyFill="1" applyBorder="1" applyAlignment="1" applyProtection="1">
      <alignment horizontal="center" vertical="center" wrapText="1" shrinkToFit="1"/>
    </xf>
    <xf numFmtId="0" fontId="11" fillId="3" borderId="32" xfId="0" applyFont="1" applyFill="1" applyBorder="1" applyAlignment="1" applyProtection="1">
      <alignment horizontal="center" vertical="center" wrapText="1" shrinkToFit="1"/>
    </xf>
    <xf numFmtId="0" fontId="11" fillId="3" borderId="29" xfId="0" applyNumberFormat="1" applyFont="1" applyFill="1" applyBorder="1" applyAlignment="1" applyProtection="1">
      <alignment horizontal="center" vertical="center" wrapText="1"/>
    </xf>
    <xf numFmtId="0" fontId="11" fillId="3" borderId="30" xfId="0" applyNumberFormat="1" applyFont="1" applyFill="1" applyBorder="1" applyAlignment="1" applyProtection="1">
      <alignment horizontal="center" vertical="center" wrapText="1"/>
    </xf>
    <xf numFmtId="0" fontId="11" fillId="3" borderId="64" xfId="0" applyNumberFormat="1" applyFont="1" applyFill="1" applyBorder="1" applyAlignment="1" applyProtection="1">
      <alignment horizontal="center" vertical="center" wrapText="1"/>
    </xf>
    <xf numFmtId="49" fontId="8" fillId="4" borderId="2" xfId="0" applyNumberFormat="1" applyFont="1" applyFill="1" applyBorder="1" applyAlignment="1" applyProtection="1">
      <alignment horizontal="left" vertical="center" wrapText="1"/>
      <protection locked="0"/>
    </xf>
    <xf numFmtId="0" fontId="22" fillId="2" borderId="71" xfId="0" applyNumberFormat="1" applyFont="1" applyFill="1" applyBorder="1" applyAlignment="1" applyProtection="1">
      <alignment horizontal="center" vertical="center" wrapText="1"/>
    </xf>
    <xf numFmtId="0" fontId="22" fillId="2" borderId="59" xfId="0" applyNumberFormat="1" applyFont="1" applyFill="1" applyBorder="1" applyAlignment="1" applyProtection="1">
      <alignment horizontal="center" vertical="center" wrapText="1"/>
    </xf>
    <xf numFmtId="49" fontId="8" fillId="4" borderId="38" xfId="0" applyNumberFormat="1" applyFont="1" applyFill="1" applyBorder="1" applyAlignment="1" applyProtection="1">
      <alignment horizontal="left" vertical="top" wrapText="1"/>
      <protection locked="0"/>
    </xf>
    <xf numFmtId="49" fontId="8" fillId="4" borderId="39" xfId="0" applyNumberFormat="1" applyFont="1" applyFill="1" applyBorder="1" applyAlignment="1" applyProtection="1">
      <alignment horizontal="left" vertical="top" wrapText="1"/>
      <protection locked="0"/>
    </xf>
    <xf numFmtId="0" fontId="10" fillId="0" borderId="28" xfId="0" applyFont="1" applyBorder="1" applyAlignment="1" applyProtection="1">
      <alignment horizontal="left" vertical="center" wrapText="1"/>
    </xf>
    <xf numFmtId="0" fontId="10" fillId="0" borderId="0" xfId="0" applyFont="1" applyBorder="1" applyAlignment="1" applyProtection="1">
      <alignment horizontal="left" vertical="center" wrapText="1"/>
    </xf>
    <xf numFmtId="0" fontId="6" fillId="2" borderId="51" xfId="0" applyNumberFormat="1" applyFont="1" applyFill="1" applyBorder="1" applyAlignment="1" applyProtection="1">
      <alignment horizontal="center" vertical="center" wrapText="1"/>
    </xf>
    <xf numFmtId="0" fontId="6" fillId="2" borderId="52" xfId="0" applyNumberFormat="1" applyFont="1" applyFill="1" applyBorder="1" applyAlignment="1" applyProtection="1">
      <alignment horizontal="center" vertical="center" wrapText="1"/>
    </xf>
    <xf numFmtId="0" fontId="6" fillId="2" borderId="53" xfId="0" applyNumberFormat="1" applyFont="1" applyFill="1" applyBorder="1" applyAlignment="1" applyProtection="1">
      <alignment horizontal="center" vertical="center" wrapText="1"/>
    </xf>
    <xf numFmtId="0" fontId="11" fillId="3" borderId="25" xfId="0" applyNumberFormat="1" applyFont="1" applyFill="1" applyBorder="1" applyAlignment="1" applyProtection="1">
      <alignment horizontal="center" vertical="center" wrapText="1"/>
    </xf>
    <xf numFmtId="0" fontId="11" fillId="3" borderId="26" xfId="0" applyNumberFormat="1" applyFont="1" applyFill="1" applyBorder="1" applyAlignment="1" applyProtection="1">
      <alignment horizontal="center" vertical="center" wrapText="1"/>
    </xf>
    <xf numFmtId="0" fontId="11" fillId="3" borderId="66" xfId="0" applyNumberFormat="1" applyFont="1" applyFill="1" applyBorder="1" applyAlignment="1" applyProtection="1">
      <alignment horizontal="center" vertical="center" wrapText="1"/>
    </xf>
    <xf numFmtId="4" fontId="0" fillId="0" borderId="25" xfId="0" applyNumberFormat="1" applyBorder="1" applyAlignment="1">
      <alignment horizontal="center" vertical="center" wrapText="1"/>
    </xf>
    <xf numFmtId="0" fontId="0" fillId="0" borderId="26" xfId="0" applyBorder="1" applyAlignment="1">
      <alignment horizontal="center" vertical="center" wrapText="1"/>
    </xf>
    <xf numFmtId="0" fontId="0" fillId="0" borderId="27" xfId="0" applyBorder="1" applyAlignment="1">
      <alignment horizontal="center" vertical="center" wrapText="1"/>
    </xf>
    <xf numFmtId="0" fontId="1" fillId="0" borderId="0" xfId="0" applyFont="1" applyBorder="1" applyAlignment="1">
      <alignment horizontal="left" vertical="center" wrapText="1"/>
    </xf>
    <xf numFmtId="0" fontId="1" fillId="8" borderId="29" xfId="0" applyFont="1" applyFill="1" applyBorder="1" applyAlignment="1">
      <alignment horizontal="left" vertical="center" wrapText="1"/>
    </xf>
    <xf numFmtId="0" fontId="1" fillId="8" borderId="23" xfId="0" applyFont="1" applyFill="1" applyBorder="1" applyAlignment="1">
      <alignment horizontal="left" vertical="center" wrapText="1"/>
    </xf>
    <xf numFmtId="0" fontId="1" fillId="8" borderId="25" xfId="0" applyFont="1" applyFill="1" applyBorder="1" applyAlignment="1">
      <alignment horizontal="left" vertical="center" wrapText="1"/>
    </xf>
    <xf numFmtId="0" fontId="2" fillId="7" borderId="54" xfId="0" applyFont="1" applyFill="1" applyBorder="1" applyAlignment="1">
      <alignment horizontal="center" vertical="center" textRotation="180" wrapText="1"/>
    </xf>
    <xf numFmtId="0" fontId="2" fillId="7" borderId="55" xfId="0" applyFont="1" applyFill="1" applyBorder="1" applyAlignment="1">
      <alignment horizontal="center" vertical="center" textRotation="180" wrapText="1"/>
    </xf>
    <xf numFmtId="0" fontId="2" fillId="7" borderId="56" xfId="0" applyFont="1" applyFill="1" applyBorder="1" applyAlignment="1">
      <alignment horizontal="center" vertical="center" textRotation="180" wrapText="1"/>
    </xf>
    <xf numFmtId="0" fontId="0" fillId="0" borderId="0" xfId="0" applyAlignment="1">
      <alignment horizontal="center" vertical="center" wrapText="1"/>
    </xf>
    <xf numFmtId="0" fontId="21" fillId="10" borderId="74" xfId="0" applyFont="1" applyFill="1" applyBorder="1" applyAlignment="1">
      <alignment horizontal="center" vertical="center" wrapText="1"/>
    </xf>
    <xf numFmtId="0" fontId="21" fillId="10" borderId="46" xfId="0" applyFont="1" applyFill="1" applyBorder="1" applyAlignment="1">
      <alignment horizontal="center" vertical="center" wrapText="1"/>
    </xf>
    <xf numFmtId="0" fontId="21" fillId="10" borderId="69" xfId="0" applyFont="1" applyFill="1" applyBorder="1" applyAlignment="1">
      <alignment horizontal="center" vertical="center" wrapText="1"/>
    </xf>
    <xf numFmtId="0" fontId="2" fillId="7" borderId="58" xfId="0" applyFont="1" applyFill="1" applyBorder="1" applyAlignment="1">
      <alignment horizontal="center" vertical="center" textRotation="180" wrapText="1"/>
    </xf>
    <xf numFmtId="0" fontId="2" fillId="7" borderId="57" xfId="0" applyFont="1" applyFill="1" applyBorder="1" applyAlignment="1">
      <alignment horizontal="center" vertical="center" textRotation="180" wrapText="1"/>
    </xf>
    <xf numFmtId="0" fontId="0" fillId="0" borderId="30" xfId="0" applyFont="1" applyFill="1" applyBorder="1" applyAlignment="1">
      <alignment horizontal="left" vertical="center" wrapText="1" shrinkToFit="1"/>
    </xf>
    <xf numFmtId="0" fontId="0" fillId="0" borderId="18" xfId="0" applyFont="1" applyFill="1" applyBorder="1" applyAlignment="1">
      <alignment horizontal="left" vertical="center" wrapText="1" shrinkToFit="1"/>
    </xf>
    <xf numFmtId="0" fontId="0" fillId="0" borderId="26" xfId="0" applyFont="1" applyFill="1" applyBorder="1" applyAlignment="1">
      <alignment horizontal="left" vertical="center" wrapText="1" shrinkToFit="1"/>
    </xf>
    <xf numFmtId="0" fontId="0" fillId="0" borderId="31" xfId="0" applyFont="1" applyFill="1" applyBorder="1" applyAlignment="1">
      <alignment horizontal="left" vertical="center" wrapText="1" shrinkToFit="1"/>
    </xf>
    <xf numFmtId="0" fontId="0" fillId="0" borderId="24" xfId="0" applyFont="1" applyFill="1" applyBorder="1" applyAlignment="1">
      <alignment horizontal="left" vertical="center" wrapText="1" shrinkToFit="1"/>
    </xf>
    <xf numFmtId="0" fontId="0" fillId="0" borderId="27" xfId="0" applyFont="1" applyFill="1" applyBorder="1" applyAlignment="1">
      <alignment horizontal="left" vertical="center" wrapText="1" shrinkToFit="1"/>
    </xf>
    <xf numFmtId="0" fontId="1" fillId="0" borderId="72" xfId="0" applyFont="1" applyBorder="1" applyAlignment="1">
      <alignment horizontal="center" vertical="center" wrapText="1"/>
    </xf>
    <xf numFmtId="0" fontId="1" fillId="0" borderId="75" xfId="0" applyFont="1" applyBorder="1" applyAlignment="1">
      <alignment horizontal="center" vertical="center" wrapText="1"/>
    </xf>
    <xf numFmtId="0" fontId="1" fillId="0" borderId="73" xfId="0" applyFont="1" applyBorder="1" applyAlignment="1">
      <alignment horizontal="center" vertical="center" wrapText="1"/>
    </xf>
    <xf numFmtId="0" fontId="0" fillId="0" borderId="61" xfId="0" applyFont="1" applyFill="1" applyBorder="1" applyAlignment="1">
      <alignment horizontal="left" vertical="center" wrapText="1" shrinkToFit="1"/>
    </xf>
    <xf numFmtId="0" fontId="0" fillId="0" borderId="36" xfId="0" applyFont="1" applyFill="1" applyBorder="1" applyAlignment="1">
      <alignment horizontal="left" vertical="center" wrapText="1" shrinkToFit="1"/>
    </xf>
    <xf numFmtId="0" fontId="0" fillId="0" borderId="60" xfId="0" applyFont="1" applyFill="1" applyBorder="1" applyAlignment="1">
      <alignment horizontal="left" vertical="center" wrapText="1" shrinkToFit="1"/>
    </xf>
    <xf numFmtId="0" fontId="0" fillId="0" borderId="30" xfId="0" applyFont="1" applyBorder="1" applyAlignment="1">
      <alignment horizontal="left" vertical="center" wrapText="1" shrinkToFit="1"/>
    </xf>
    <xf numFmtId="0" fontId="0" fillId="0" borderId="18" xfId="0" applyFont="1" applyBorder="1" applyAlignment="1">
      <alignment horizontal="left" vertical="center" wrapText="1" shrinkToFit="1"/>
    </xf>
    <xf numFmtId="0" fontId="0" fillId="0" borderId="26" xfId="0" applyFont="1" applyBorder="1" applyAlignment="1">
      <alignment horizontal="left" vertical="center" wrapText="1" shrinkToFit="1"/>
    </xf>
    <xf numFmtId="0" fontId="0" fillId="0" borderId="0" xfId="0" applyAlignment="1">
      <alignment horizontal="left" wrapText="1"/>
    </xf>
    <xf numFmtId="0" fontId="25" fillId="0" borderId="0" xfId="0" applyFont="1" applyAlignment="1">
      <alignment horizontal="left" wrapText="1"/>
    </xf>
    <xf numFmtId="0" fontId="27" fillId="0" borderId="0" xfId="0" applyFont="1" applyAlignment="1">
      <alignment horizontal="left" wrapText="1"/>
    </xf>
    <xf numFmtId="0" fontId="25" fillId="0" borderId="0" xfId="0" applyFont="1" applyAlignment="1">
      <alignment horizontal="center" wrapText="1"/>
    </xf>
    <xf numFmtId="0" fontId="25" fillId="0" borderId="0" xfId="0" applyFont="1" applyAlignment="1">
      <alignment horizontal="center"/>
    </xf>
    <xf numFmtId="0" fontId="2" fillId="0" borderId="0" xfId="0" applyFont="1" applyFill="1" applyBorder="1" applyAlignment="1">
      <alignment horizontal="left" wrapText="1"/>
    </xf>
    <xf numFmtId="0" fontId="14" fillId="0" borderId="18" xfId="0" applyFont="1" applyBorder="1" applyAlignment="1">
      <alignment horizontal="center" vertical="top" wrapText="1"/>
    </xf>
    <xf numFmtId="0" fontId="10" fillId="0" borderId="6" xfId="0" applyFont="1" applyBorder="1" applyAlignment="1" applyProtection="1">
      <alignment horizontal="center" vertical="center" wrapText="1"/>
    </xf>
    <xf numFmtId="0" fontId="2" fillId="2" borderId="9" xfId="0" applyFont="1" applyFill="1" applyBorder="1" applyAlignment="1" applyProtection="1">
      <alignment horizontal="right" vertical="center"/>
    </xf>
    <xf numFmtId="0" fontId="5" fillId="0" borderId="6" xfId="0" applyFont="1" applyBorder="1" applyAlignment="1" applyProtection="1">
      <alignment horizontal="center" vertical="center"/>
    </xf>
    <xf numFmtId="0" fontId="6" fillId="0" borderId="3" xfId="0" applyFont="1" applyBorder="1" applyAlignment="1" applyProtection="1">
      <alignment horizontal="center" vertical="center"/>
    </xf>
    <xf numFmtId="49" fontId="8" fillId="4" borderId="6" xfId="0" applyNumberFormat="1" applyFont="1" applyFill="1" applyBorder="1" applyAlignment="1" applyProtection="1">
      <alignment horizontal="center" vertical="center"/>
      <protection locked="0"/>
    </xf>
    <xf numFmtId="0" fontId="8" fillId="4" borderId="6" xfId="0" applyFont="1" applyFill="1" applyBorder="1" applyAlignment="1" applyProtection="1">
      <alignment horizontal="center" vertical="center"/>
      <protection locked="0"/>
    </xf>
    <xf numFmtId="0" fontId="12" fillId="5" borderId="3" xfId="0" applyFont="1" applyFill="1" applyBorder="1" applyAlignment="1" applyProtection="1">
      <alignment horizontal="center" vertical="center"/>
      <protection locked="0"/>
    </xf>
    <xf numFmtId="0" fontId="12" fillId="5" borderId="5" xfId="0" applyFont="1" applyFill="1" applyBorder="1" applyAlignment="1" applyProtection="1">
      <alignment horizontal="center" vertical="center"/>
      <protection locked="0"/>
    </xf>
    <xf numFmtId="0" fontId="14" fillId="4" borderId="18" xfId="0" applyFont="1" applyFill="1" applyBorder="1" applyAlignment="1" applyProtection="1">
      <alignment horizontal="center"/>
      <protection locked="0"/>
    </xf>
    <xf numFmtId="0" fontId="0" fillId="0" borderId="32" xfId="0" applyFont="1" applyBorder="1" applyAlignment="1">
      <alignment horizontal="center" vertical="top" wrapText="1"/>
    </xf>
    <xf numFmtId="0" fontId="14" fillId="0" borderId="33" xfId="0" applyFont="1" applyBorder="1" applyAlignment="1">
      <alignment horizontal="center" vertical="top" wrapText="1"/>
    </xf>
    <xf numFmtId="0" fontId="14" fillId="0" borderId="48" xfId="0" applyFont="1" applyBorder="1" applyAlignment="1">
      <alignment horizontal="center" vertical="top" wrapText="1"/>
    </xf>
    <xf numFmtId="0" fontId="14" fillId="0" borderId="49" xfId="0" applyFont="1" applyBorder="1" applyAlignment="1">
      <alignment horizontal="center" vertical="top" wrapText="1"/>
    </xf>
    <xf numFmtId="1" fontId="14" fillId="4" borderId="32" xfId="0" applyNumberFormat="1" applyFont="1" applyFill="1" applyBorder="1" applyAlignment="1" applyProtection="1">
      <alignment horizontal="center" wrapText="1"/>
      <protection locked="0"/>
    </xf>
    <xf numFmtId="1" fontId="14" fillId="4" borderId="33" xfId="0" applyNumberFormat="1" applyFont="1" applyFill="1" applyBorder="1" applyAlignment="1" applyProtection="1">
      <alignment horizontal="center" wrapText="1"/>
      <protection locked="0"/>
    </xf>
    <xf numFmtId="1" fontId="14" fillId="4" borderId="34" xfId="0" applyNumberFormat="1" applyFont="1" applyFill="1" applyBorder="1" applyAlignment="1" applyProtection="1">
      <alignment horizontal="center" wrapText="1"/>
      <protection locked="0"/>
    </xf>
    <xf numFmtId="1" fontId="14" fillId="4" borderId="35" xfId="0" applyNumberFormat="1" applyFont="1" applyFill="1" applyBorder="1" applyAlignment="1" applyProtection="1">
      <alignment horizontal="center" wrapText="1"/>
      <protection locked="0"/>
    </xf>
    <xf numFmtId="1" fontId="14" fillId="4" borderId="48" xfId="0" applyNumberFormat="1" applyFont="1" applyFill="1" applyBorder="1" applyAlignment="1" applyProtection="1">
      <alignment horizontal="center" wrapText="1"/>
      <protection locked="0"/>
    </xf>
    <xf numFmtId="1" fontId="14" fillId="4" borderId="49" xfId="0" applyNumberFormat="1" applyFont="1" applyFill="1" applyBorder="1" applyAlignment="1" applyProtection="1">
      <alignment horizontal="center" wrapText="1"/>
      <protection locked="0"/>
    </xf>
    <xf numFmtId="0" fontId="10" fillId="0" borderId="6" xfId="0" applyFont="1" applyBorder="1" applyAlignment="1" applyProtection="1">
      <alignment horizontal="center" vertical="center" wrapText="1"/>
      <protection locked="0"/>
    </xf>
    <xf numFmtId="0" fontId="2" fillId="2" borderId="9" xfId="0" applyFont="1" applyFill="1" applyBorder="1" applyAlignment="1" applyProtection="1">
      <alignment horizontal="right" vertical="center"/>
      <protection locked="0"/>
    </xf>
    <xf numFmtId="0" fontId="5" fillId="0" borderId="9" xfId="0" applyFont="1" applyBorder="1" applyAlignment="1" applyProtection="1">
      <alignment horizontal="center" vertical="center"/>
    </xf>
    <xf numFmtId="0" fontId="12" fillId="5" borderId="3" xfId="0" applyFont="1" applyFill="1" applyBorder="1" applyAlignment="1" applyProtection="1">
      <alignment horizontal="center" vertical="center"/>
    </xf>
    <xf numFmtId="0" fontId="12" fillId="5" borderId="5" xfId="0" applyFont="1" applyFill="1" applyBorder="1" applyAlignment="1" applyProtection="1">
      <alignment horizontal="center" vertical="center"/>
    </xf>
  </cellXfs>
  <cellStyles count="1">
    <cellStyle name="Normální" xfId="0" builtinId="0"/>
  </cellStyles>
  <dxfs count="0"/>
  <tableStyles count="0" defaultTableStyle="TableStyleMedium9" defaultPivotStyle="PivotStyleLight16"/>
  <colors>
    <mruColors>
      <color rgb="FFFFFF99"/>
      <color rgb="FFCCFFCC"/>
      <color rgb="FF66FFCC"/>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Drop" dropStyle="combo" dx="16" fmlaLink="#REF!" fmlaRange="$O$6:$O$9" sel="0" val="0"/>
</file>

<file path=xl/ctrlProps/ctrlProp10.xml><?xml version="1.0" encoding="utf-8"?>
<formControlPr xmlns="http://schemas.microsoft.com/office/spreadsheetml/2009/9/main" objectType="Drop" dropStyle="combo" dx="16" fmlaLink="$C$15" fmlaRange="$N$6:$N$10" noThreeD="1" sel="1" val="0"/>
</file>

<file path=xl/ctrlProps/ctrlProp100.xml><?xml version="1.0" encoding="utf-8"?>
<formControlPr xmlns="http://schemas.microsoft.com/office/spreadsheetml/2009/9/main" objectType="Drop" dropStyle="combo" dx="16" fmlaLink="#REF!" fmlaRange="$N$6:$N$9" sel="0" val="0"/>
</file>

<file path=xl/ctrlProps/ctrlProp101.xml><?xml version="1.0" encoding="utf-8"?>
<formControlPr xmlns="http://schemas.microsoft.com/office/spreadsheetml/2009/9/main" objectType="Drop" dropStyle="combo" dx="16" fmlaLink="$C$86" fmlaRange="$O$6:$O$9" noThreeD="1" sel="1" val="0"/>
</file>

<file path=xl/ctrlProps/ctrlProp102.xml><?xml version="1.0" encoding="utf-8"?>
<formControlPr xmlns="http://schemas.microsoft.com/office/spreadsheetml/2009/9/main" objectType="Drop" dropStyle="combo" dx="16" fmlaLink="$C$84" fmlaRange="$N$6:$N$10" noThreeD="1" sel="1" val="0"/>
</file>

<file path=xl/ctrlProps/ctrlProp103.xml><?xml version="1.0" encoding="utf-8"?>
<formControlPr xmlns="http://schemas.microsoft.com/office/spreadsheetml/2009/9/main" objectType="Drop" dropStyle="combo" dx="16" fmlaLink="#REF!" fmlaRange="$O$6:$O$9" sel="0" val="0"/>
</file>

<file path=xl/ctrlProps/ctrlProp104.xml><?xml version="1.0" encoding="utf-8"?>
<formControlPr xmlns="http://schemas.microsoft.com/office/spreadsheetml/2009/9/main" objectType="Drop" dropStyle="combo" dx="16" fmlaLink="#REF!" fmlaRange="$N$6:$N$9" sel="0" val="0"/>
</file>

<file path=xl/ctrlProps/ctrlProp105.xml><?xml version="1.0" encoding="utf-8"?>
<formControlPr xmlns="http://schemas.microsoft.com/office/spreadsheetml/2009/9/main" objectType="Drop" dropStyle="combo" dx="16" fmlaLink="$C$89" fmlaRange="$O$6:$O$9" noThreeD="1" sel="1" val="0"/>
</file>

<file path=xl/ctrlProps/ctrlProp106.xml><?xml version="1.0" encoding="utf-8"?>
<formControlPr xmlns="http://schemas.microsoft.com/office/spreadsheetml/2009/9/main" objectType="Drop" dropStyle="combo" dx="16" fmlaLink="$C$87" fmlaRange="$N$6:$N$10" noThreeD="1" sel="1" val="0"/>
</file>

<file path=xl/ctrlProps/ctrlProp107.xml><?xml version="1.0" encoding="utf-8"?>
<formControlPr xmlns="http://schemas.microsoft.com/office/spreadsheetml/2009/9/main" objectType="Drop" dropStyle="combo" dx="16" fmlaLink="#REF!" fmlaRange="$O$6:$O$9" sel="0" val="0"/>
</file>

<file path=xl/ctrlProps/ctrlProp108.xml><?xml version="1.0" encoding="utf-8"?>
<formControlPr xmlns="http://schemas.microsoft.com/office/spreadsheetml/2009/9/main" objectType="Drop" dropStyle="combo" dx="16" fmlaLink="#REF!" fmlaRange="$N$6:$N$9" sel="0" val="0"/>
</file>

<file path=xl/ctrlProps/ctrlProp109.xml><?xml version="1.0" encoding="utf-8"?>
<formControlPr xmlns="http://schemas.microsoft.com/office/spreadsheetml/2009/9/main" objectType="Drop" dropStyle="combo" dx="16" fmlaLink="$C$92" fmlaRange="$O$6:$O$9" noThreeD="1" sel="1" val="0"/>
</file>

<file path=xl/ctrlProps/ctrlProp11.xml><?xml version="1.0" encoding="utf-8"?>
<formControlPr xmlns="http://schemas.microsoft.com/office/spreadsheetml/2009/9/main" objectType="Drop" dropStyle="combo" dx="16" fmlaLink="#REF!" fmlaRange="$O$6:$O$9" sel="0" val="0"/>
</file>

<file path=xl/ctrlProps/ctrlProp110.xml><?xml version="1.0" encoding="utf-8"?>
<formControlPr xmlns="http://schemas.microsoft.com/office/spreadsheetml/2009/9/main" objectType="Drop" dropStyle="combo" dx="16" fmlaLink="$C$90" fmlaRange="$N$6:$N$10" noThreeD="1" sel="1" val="0"/>
</file>

<file path=xl/ctrlProps/ctrlProp111.xml><?xml version="1.0" encoding="utf-8"?>
<formControlPr xmlns="http://schemas.microsoft.com/office/spreadsheetml/2009/9/main" objectType="Drop" dropStyle="combo" dx="16" fmlaLink="#REF!" fmlaRange="$O$6:$O$9" sel="0" val="0"/>
</file>

<file path=xl/ctrlProps/ctrlProp112.xml><?xml version="1.0" encoding="utf-8"?>
<formControlPr xmlns="http://schemas.microsoft.com/office/spreadsheetml/2009/9/main" objectType="Drop" dropStyle="combo" dx="16" fmlaLink="#REF!" fmlaRange="$N$6:$N$9" sel="0" val="0"/>
</file>

<file path=xl/ctrlProps/ctrlProp113.xml><?xml version="1.0" encoding="utf-8"?>
<formControlPr xmlns="http://schemas.microsoft.com/office/spreadsheetml/2009/9/main" objectType="Drop" dropStyle="combo" dx="16" fmlaLink="$C$95" fmlaRange="$O$6:$O$9" noThreeD="1" sel="1" val="0"/>
</file>

<file path=xl/ctrlProps/ctrlProp114.xml><?xml version="1.0" encoding="utf-8"?>
<formControlPr xmlns="http://schemas.microsoft.com/office/spreadsheetml/2009/9/main" objectType="Drop" dropStyle="combo" dx="16" fmlaLink="$C$93" fmlaRange="$N$6:$N$10" noThreeD="1" sel="1" val="0"/>
</file>

<file path=xl/ctrlProps/ctrlProp115.xml><?xml version="1.0" encoding="utf-8"?>
<formControlPr xmlns="http://schemas.microsoft.com/office/spreadsheetml/2009/9/main" objectType="Drop" dropStyle="combo" dx="16" fmlaLink="#REF!" fmlaRange="$O$6:$O$9" sel="0" val="0"/>
</file>

<file path=xl/ctrlProps/ctrlProp116.xml><?xml version="1.0" encoding="utf-8"?>
<formControlPr xmlns="http://schemas.microsoft.com/office/spreadsheetml/2009/9/main" objectType="Drop" dropStyle="combo" dx="16" fmlaLink="#REF!" fmlaRange="$N$6:$N$9" sel="0" val="0"/>
</file>

<file path=xl/ctrlProps/ctrlProp117.xml><?xml version="1.0" encoding="utf-8"?>
<formControlPr xmlns="http://schemas.microsoft.com/office/spreadsheetml/2009/9/main" objectType="Drop" dropStyle="combo" dx="16" fmlaLink="$C$98" fmlaRange="$O$6:$O$9" noThreeD="1" sel="1" val="0"/>
</file>

<file path=xl/ctrlProps/ctrlProp118.xml><?xml version="1.0" encoding="utf-8"?>
<formControlPr xmlns="http://schemas.microsoft.com/office/spreadsheetml/2009/9/main" objectType="Drop" dropStyle="combo" dx="16" fmlaLink="$C$96" fmlaRange="$N$6:$N$10" noThreeD="1" sel="1" val="0"/>
</file>

<file path=xl/ctrlProps/ctrlProp119.xml><?xml version="1.0" encoding="utf-8"?>
<formControlPr xmlns="http://schemas.microsoft.com/office/spreadsheetml/2009/9/main" objectType="Drop" dropStyle="combo" dx="16" fmlaLink="#REF!" fmlaRange="$O$6:$O$9" sel="0" val="0"/>
</file>

<file path=xl/ctrlProps/ctrlProp12.xml><?xml version="1.0" encoding="utf-8"?>
<formControlPr xmlns="http://schemas.microsoft.com/office/spreadsheetml/2009/9/main" objectType="Drop" dropStyle="combo" dx="16" fmlaLink="#REF!" fmlaRange="$N$6:$N$9" sel="0" val="0"/>
</file>

<file path=xl/ctrlProps/ctrlProp120.xml><?xml version="1.0" encoding="utf-8"?>
<formControlPr xmlns="http://schemas.microsoft.com/office/spreadsheetml/2009/9/main" objectType="Drop" dropStyle="combo" dx="16" fmlaLink="#REF!" fmlaRange="$N$6:$N$9" sel="0" val="0"/>
</file>

<file path=xl/ctrlProps/ctrlProp121.xml><?xml version="1.0" encoding="utf-8"?>
<formControlPr xmlns="http://schemas.microsoft.com/office/spreadsheetml/2009/9/main" objectType="Drop" dropStyle="combo" dx="16" fmlaLink="$C$101" fmlaRange="$O$6:$O$9" noThreeD="1" sel="1" val="0"/>
</file>

<file path=xl/ctrlProps/ctrlProp122.xml><?xml version="1.0" encoding="utf-8"?>
<formControlPr xmlns="http://schemas.microsoft.com/office/spreadsheetml/2009/9/main" objectType="Drop" dropStyle="combo" dx="16" fmlaLink="$C$99" fmlaRange="$N$6:$N$10" noThreeD="1" sel="1" val="0"/>
</file>

<file path=xl/ctrlProps/ctrlProp123.xml><?xml version="1.0" encoding="utf-8"?>
<formControlPr xmlns="http://schemas.microsoft.com/office/spreadsheetml/2009/9/main" objectType="Drop" dropStyle="combo" dx="16" fmlaLink="#REF!" fmlaRange="$O$6:$O$9" sel="0" val="0"/>
</file>

<file path=xl/ctrlProps/ctrlProp124.xml><?xml version="1.0" encoding="utf-8"?>
<formControlPr xmlns="http://schemas.microsoft.com/office/spreadsheetml/2009/9/main" objectType="Drop" dropStyle="combo" dx="16" fmlaLink="#REF!" fmlaRange="$N$6:$N$9" sel="0" val="0"/>
</file>

<file path=xl/ctrlProps/ctrlProp125.xml><?xml version="1.0" encoding="utf-8"?>
<formControlPr xmlns="http://schemas.microsoft.com/office/spreadsheetml/2009/9/main" objectType="Drop" dropStyle="combo" dx="16" fmlaLink="$C$104" fmlaRange="$O$6:$O$9" noThreeD="1" sel="1" val="0"/>
</file>

<file path=xl/ctrlProps/ctrlProp126.xml><?xml version="1.0" encoding="utf-8"?>
<formControlPr xmlns="http://schemas.microsoft.com/office/spreadsheetml/2009/9/main" objectType="Drop" dropStyle="combo" dx="16" fmlaLink="$C$102" fmlaRange="$N$6:$N$10" noThreeD="1" sel="1" val="0"/>
</file>

<file path=xl/ctrlProps/ctrlProp127.xml><?xml version="1.0" encoding="utf-8"?>
<formControlPr xmlns="http://schemas.microsoft.com/office/spreadsheetml/2009/9/main" objectType="Drop" dropStyle="combo" dx="16" fmlaLink="#REF!" fmlaRange="$O$6:$O$9" sel="0" val="0"/>
</file>

<file path=xl/ctrlProps/ctrlProp128.xml><?xml version="1.0" encoding="utf-8"?>
<formControlPr xmlns="http://schemas.microsoft.com/office/spreadsheetml/2009/9/main" objectType="Drop" dropStyle="combo" dx="16" fmlaLink="#REF!" fmlaRange="$N$6:$N$9" sel="0" val="0"/>
</file>

<file path=xl/ctrlProps/ctrlProp129.xml><?xml version="1.0" encoding="utf-8"?>
<formControlPr xmlns="http://schemas.microsoft.com/office/spreadsheetml/2009/9/main" objectType="Drop" dropStyle="combo" dx="16" fmlaLink="$C$107" fmlaRange="$O$6:$O$9" noThreeD="1" sel="1" val="0"/>
</file>

<file path=xl/ctrlProps/ctrlProp13.xml><?xml version="1.0" encoding="utf-8"?>
<formControlPr xmlns="http://schemas.microsoft.com/office/spreadsheetml/2009/9/main" objectType="Drop" dropStyle="combo" dx="16" fmlaLink="$C$20" fmlaRange="$O$6:$O$9" noThreeD="1" sel="1" val="0"/>
</file>

<file path=xl/ctrlProps/ctrlProp130.xml><?xml version="1.0" encoding="utf-8"?>
<formControlPr xmlns="http://schemas.microsoft.com/office/spreadsheetml/2009/9/main" objectType="Drop" dropStyle="combo" dx="16" fmlaLink="$C$105" fmlaRange="$N$6:$N$10" noThreeD="1" sel="1" val="0"/>
</file>

<file path=xl/ctrlProps/ctrlProp131.xml><?xml version="1.0" encoding="utf-8"?>
<formControlPr xmlns="http://schemas.microsoft.com/office/spreadsheetml/2009/9/main" objectType="Drop" dropStyle="combo" dx="16" fmlaLink="#REF!" fmlaRange="$O$6:$O$9" sel="0" val="0"/>
</file>

<file path=xl/ctrlProps/ctrlProp132.xml><?xml version="1.0" encoding="utf-8"?>
<formControlPr xmlns="http://schemas.microsoft.com/office/spreadsheetml/2009/9/main" objectType="Drop" dropStyle="combo" dx="16" fmlaLink="#REF!" fmlaRange="$N$6:$N$9" sel="0" val="0"/>
</file>

<file path=xl/ctrlProps/ctrlProp133.xml><?xml version="1.0" encoding="utf-8"?>
<formControlPr xmlns="http://schemas.microsoft.com/office/spreadsheetml/2009/9/main" objectType="Drop" dropStyle="combo" dx="16" fmlaLink="$C$110" fmlaRange="$O$6:$O$9" noThreeD="1" sel="1" val="0"/>
</file>

<file path=xl/ctrlProps/ctrlProp134.xml><?xml version="1.0" encoding="utf-8"?>
<formControlPr xmlns="http://schemas.microsoft.com/office/spreadsheetml/2009/9/main" objectType="Drop" dropStyle="combo" dx="16" fmlaLink="$C$108" fmlaRange="$N$6:$N$10" noThreeD="1" sel="1" val="0"/>
</file>

<file path=xl/ctrlProps/ctrlProp135.xml><?xml version="1.0" encoding="utf-8"?>
<formControlPr xmlns="http://schemas.microsoft.com/office/spreadsheetml/2009/9/main" objectType="Drop" dropStyle="combo" dx="16" fmlaLink="#REF!" fmlaRange="$O$6:$O$9" sel="0" val="0"/>
</file>

<file path=xl/ctrlProps/ctrlProp136.xml><?xml version="1.0" encoding="utf-8"?>
<formControlPr xmlns="http://schemas.microsoft.com/office/spreadsheetml/2009/9/main" objectType="Drop" dropStyle="combo" dx="16" fmlaLink="#REF!" fmlaRange="$N$6:$N$9" sel="0" val="0"/>
</file>

<file path=xl/ctrlProps/ctrlProp137.xml><?xml version="1.0" encoding="utf-8"?>
<formControlPr xmlns="http://schemas.microsoft.com/office/spreadsheetml/2009/9/main" objectType="Drop" dropStyle="combo" dx="16" fmlaLink="$C$113" fmlaRange="$O$6:$O$9" noThreeD="1" sel="1" val="0"/>
</file>

<file path=xl/ctrlProps/ctrlProp138.xml><?xml version="1.0" encoding="utf-8"?>
<formControlPr xmlns="http://schemas.microsoft.com/office/spreadsheetml/2009/9/main" objectType="Drop" dropStyle="combo" dx="16" fmlaLink="$C$111" fmlaRange="$N$6:$N$10" noThreeD="1" sel="1" val="0"/>
</file>

<file path=xl/ctrlProps/ctrlProp139.xml><?xml version="1.0" encoding="utf-8"?>
<formControlPr xmlns="http://schemas.microsoft.com/office/spreadsheetml/2009/9/main" objectType="Drop" dropStyle="combo" dx="16" fmlaLink="#REF!" fmlaRange="$O$6:$O$9" sel="0" val="0"/>
</file>

<file path=xl/ctrlProps/ctrlProp14.xml><?xml version="1.0" encoding="utf-8"?>
<formControlPr xmlns="http://schemas.microsoft.com/office/spreadsheetml/2009/9/main" objectType="Drop" dropStyle="combo" dx="16" fmlaLink="$C$18" fmlaRange="$N$6:$N$10" noThreeD="1" sel="1" val="0"/>
</file>

<file path=xl/ctrlProps/ctrlProp140.xml><?xml version="1.0" encoding="utf-8"?>
<formControlPr xmlns="http://schemas.microsoft.com/office/spreadsheetml/2009/9/main" objectType="Drop" dropStyle="combo" dx="16" fmlaLink="#REF!" fmlaRange="$N$6:$N$9" sel="0" val="0"/>
</file>

<file path=xl/ctrlProps/ctrlProp141.xml><?xml version="1.0" encoding="utf-8"?>
<formControlPr xmlns="http://schemas.microsoft.com/office/spreadsheetml/2009/9/main" objectType="Drop" dropStyle="combo" dx="16" fmlaLink="$C$116" fmlaRange="$O$6:$O$9" noThreeD="1" sel="1" val="0"/>
</file>

<file path=xl/ctrlProps/ctrlProp142.xml><?xml version="1.0" encoding="utf-8"?>
<formControlPr xmlns="http://schemas.microsoft.com/office/spreadsheetml/2009/9/main" objectType="Drop" dropStyle="combo" dx="16" fmlaLink="$C$114" fmlaRange="$N$6:$N$10" noThreeD="1" sel="1" val="0"/>
</file>

<file path=xl/ctrlProps/ctrlProp143.xml><?xml version="1.0" encoding="utf-8"?>
<formControlPr xmlns="http://schemas.microsoft.com/office/spreadsheetml/2009/9/main" objectType="Drop" dropStyle="combo" dx="16" fmlaLink="#REF!" fmlaRange="$O$6:$O$9" sel="0" val="0"/>
</file>

<file path=xl/ctrlProps/ctrlProp144.xml><?xml version="1.0" encoding="utf-8"?>
<formControlPr xmlns="http://schemas.microsoft.com/office/spreadsheetml/2009/9/main" objectType="Drop" dropStyle="combo" dx="16" fmlaLink="#REF!" fmlaRange="$N$6:$N$9" sel="0" val="0"/>
</file>

<file path=xl/ctrlProps/ctrlProp145.xml><?xml version="1.0" encoding="utf-8"?>
<formControlPr xmlns="http://schemas.microsoft.com/office/spreadsheetml/2009/9/main" objectType="Drop" dropStyle="combo" dx="16" fmlaLink="$C$119" fmlaRange="$O$6:$O$9" noThreeD="1" sel="1" val="0"/>
</file>

<file path=xl/ctrlProps/ctrlProp146.xml><?xml version="1.0" encoding="utf-8"?>
<formControlPr xmlns="http://schemas.microsoft.com/office/spreadsheetml/2009/9/main" objectType="Drop" dropStyle="combo" dx="16" fmlaLink="$C$117" fmlaRange="$N$6:$N$10" noThreeD="1" sel="1" val="0"/>
</file>

<file path=xl/ctrlProps/ctrlProp147.xml><?xml version="1.0" encoding="utf-8"?>
<formControlPr xmlns="http://schemas.microsoft.com/office/spreadsheetml/2009/9/main" objectType="Drop" dropStyle="combo" dx="16" fmlaLink="#REF!" fmlaRange="$O$6:$O$9" sel="0" val="0"/>
</file>

<file path=xl/ctrlProps/ctrlProp148.xml><?xml version="1.0" encoding="utf-8"?>
<formControlPr xmlns="http://schemas.microsoft.com/office/spreadsheetml/2009/9/main" objectType="Drop" dropStyle="combo" dx="16" fmlaLink="#REF!" fmlaRange="$N$6:$N$9" sel="0" val="0"/>
</file>

<file path=xl/ctrlProps/ctrlProp149.xml><?xml version="1.0" encoding="utf-8"?>
<formControlPr xmlns="http://schemas.microsoft.com/office/spreadsheetml/2009/9/main" objectType="Drop" dropStyle="combo" dx="16" fmlaLink="$C$122" fmlaRange="$O$6:$O$9" noThreeD="1" sel="1" val="0"/>
</file>

<file path=xl/ctrlProps/ctrlProp15.xml><?xml version="1.0" encoding="utf-8"?>
<formControlPr xmlns="http://schemas.microsoft.com/office/spreadsheetml/2009/9/main" objectType="Drop" dropStyle="combo" dx="16" fmlaLink="#REF!" fmlaRange="$O$6:$O$9" sel="0" val="0"/>
</file>

<file path=xl/ctrlProps/ctrlProp150.xml><?xml version="1.0" encoding="utf-8"?>
<formControlPr xmlns="http://schemas.microsoft.com/office/spreadsheetml/2009/9/main" objectType="Drop" dropStyle="combo" dx="16" fmlaLink="$C$120" fmlaRange="$N$6:$N$10" noThreeD="1" sel="1" val="0"/>
</file>

<file path=xl/ctrlProps/ctrlProp151.xml><?xml version="1.0" encoding="utf-8"?>
<formControlPr xmlns="http://schemas.microsoft.com/office/spreadsheetml/2009/9/main" objectType="Drop" dropStyle="combo" dx="16" fmlaLink="#REF!" fmlaRange="$O$6:$O$9" sel="0" val="0"/>
</file>

<file path=xl/ctrlProps/ctrlProp152.xml><?xml version="1.0" encoding="utf-8"?>
<formControlPr xmlns="http://schemas.microsoft.com/office/spreadsheetml/2009/9/main" objectType="Drop" dropStyle="combo" dx="16" fmlaLink="#REF!" fmlaRange="$N$6:$N$9" sel="0" val="0"/>
</file>

<file path=xl/ctrlProps/ctrlProp153.xml><?xml version="1.0" encoding="utf-8"?>
<formControlPr xmlns="http://schemas.microsoft.com/office/spreadsheetml/2009/9/main" objectType="Drop" dropStyle="combo" dx="16" fmlaLink="$C$125" fmlaRange="$O$6:$O$9" noThreeD="1" sel="1" val="0"/>
</file>

<file path=xl/ctrlProps/ctrlProp154.xml><?xml version="1.0" encoding="utf-8"?>
<formControlPr xmlns="http://schemas.microsoft.com/office/spreadsheetml/2009/9/main" objectType="Drop" dropStyle="combo" dx="16" fmlaLink="$C$123" fmlaRange="$N$6:$N$10" noThreeD="1" sel="1" val="0"/>
</file>

<file path=xl/ctrlProps/ctrlProp155.xml><?xml version="1.0" encoding="utf-8"?>
<formControlPr xmlns="http://schemas.microsoft.com/office/spreadsheetml/2009/9/main" objectType="Drop" dropStyle="combo" dx="16" fmlaLink="#REF!" fmlaRange="$O$6:$O$9" sel="0" val="0"/>
</file>

<file path=xl/ctrlProps/ctrlProp156.xml><?xml version="1.0" encoding="utf-8"?>
<formControlPr xmlns="http://schemas.microsoft.com/office/spreadsheetml/2009/9/main" objectType="Drop" dropStyle="combo" dx="16" fmlaLink="#REF!" fmlaRange="$N$6:$N$9" sel="0" val="0"/>
</file>

<file path=xl/ctrlProps/ctrlProp157.xml><?xml version="1.0" encoding="utf-8"?>
<formControlPr xmlns="http://schemas.microsoft.com/office/spreadsheetml/2009/9/main" objectType="Drop" dropStyle="combo" dx="16" fmlaLink="$C$128" fmlaRange="$O$6:$O$9" noThreeD="1" sel="1" val="0"/>
</file>

<file path=xl/ctrlProps/ctrlProp158.xml><?xml version="1.0" encoding="utf-8"?>
<formControlPr xmlns="http://schemas.microsoft.com/office/spreadsheetml/2009/9/main" objectType="Drop" dropStyle="combo" dx="16" fmlaLink="$C$126" fmlaRange="$N$6:$N$10" noThreeD="1" sel="1" val="0"/>
</file>

<file path=xl/ctrlProps/ctrlProp159.xml><?xml version="1.0" encoding="utf-8"?>
<formControlPr xmlns="http://schemas.microsoft.com/office/spreadsheetml/2009/9/main" objectType="Drop" dropStyle="combo" dx="16" fmlaLink="#REF!" fmlaRange="$O$6:$O$9" sel="0" val="0"/>
</file>

<file path=xl/ctrlProps/ctrlProp16.xml><?xml version="1.0" encoding="utf-8"?>
<formControlPr xmlns="http://schemas.microsoft.com/office/spreadsheetml/2009/9/main" objectType="Drop" dropStyle="combo" dx="16" fmlaLink="#REF!" fmlaRange="$N$6:$N$9" sel="0" val="0"/>
</file>

<file path=xl/ctrlProps/ctrlProp160.xml><?xml version="1.0" encoding="utf-8"?>
<formControlPr xmlns="http://schemas.microsoft.com/office/spreadsheetml/2009/9/main" objectType="Drop" dropStyle="combo" dx="16" fmlaLink="#REF!" fmlaRange="$N$6:$N$9" sel="0" val="0"/>
</file>

<file path=xl/ctrlProps/ctrlProp161.xml><?xml version="1.0" encoding="utf-8"?>
<formControlPr xmlns="http://schemas.microsoft.com/office/spreadsheetml/2009/9/main" objectType="Drop" dropStyle="combo" dx="16" fmlaLink="$C$131" fmlaRange="$O$6:$O$9" noThreeD="1" sel="1" val="0"/>
</file>

<file path=xl/ctrlProps/ctrlProp162.xml><?xml version="1.0" encoding="utf-8"?>
<formControlPr xmlns="http://schemas.microsoft.com/office/spreadsheetml/2009/9/main" objectType="Drop" dropStyle="combo" dx="16" fmlaLink="$C$129" fmlaRange="$N$6:$N$10" noThreeD="1" sel="1" val="0"/>
</file>

<file path=xl/ctrlProps/ctrlProp163.xml><?xml version="1.0" encoding="utf-8"?>
<formControlPr xmlns="http://schemas.microsoft.com/office/spreadsheetml/2009/9/main" objectType="Drop" dropStyle="combo" dx="16" fmlaLink="#REF!" fmlaRange="$O$6:$O$9" sel="0" val="0"/>
</file>

<file path=xl/ctrlProps/ctrlProp164.xml><?xml version="1.0" encoding="utf-8"?>
<formControlPr xmlns="http://schemas.microsoft.com/office/spreadsheetml/2009/9/main" objectType="Drop" dropStyle="combo" dx="16" fmlaLink="#REF!" fmlaRange="$N$6:$N$9" sel="0" val="0"/>
</file>

<file path=xl/ctrlProps/ctrlProp165.xml><?xml version="1.0" encoding="utf-8"?>
<formControlPr xmlns="http://schemas.microsoft.com/office/spreadsheetml/2009/9/main" objectType="Drop" dropStyle="combo" dx="16" fmlaLink="$C$134" fmlaRange="$O$6:$O$9" noThreeD="1" sel="1" val="0"/>
</file>

<file path=xl/ctrlProps/ctrlProp166.xml><?xml version="1.0" encoding="utf-8"?>
<formControlPr xmlns="http://schemas.microsoft.com/office/spreadsheetml/2009/9/main" objectType="Drop" dropStyle="combo" dx="16" fmlaLink="$C$132" fmlaRange="$N$6:$N$10" noThreeD="1" sel="1" val="0"/>
</file>

<file path=xl/ctrlProps/ctrlProp167.xml><?xml version="1.0" encoding="utf-8"?>
<formControlPr xmlns="http://schemas.microsoft.com/office/spreadsheetml/2009/9/main" objectType="Drop" dropStyle="combo" dx="16" fmlaLink="#REF!" fmlaRange="$O$6:$O$9" sel="0" val="0"/>
</file>

<file path=xl/ctrlProps/ctrlProp168.xml><?xml version="1.0" encoding="utf-8"?>
<formControlPr xmlns="http://schemas.microsoft.com/office/spreadsheetml/2009/9/main" objectType="Drop" dropStyle="combo" dx="16" fmlaLink="#REF!" fmlaRange="$N$6:$N$9" sel="0" val="0"/>
</file>

<file path=xl/ctrlProps/ctrlProp169.xml><?xml version="1.0" encoding="utf-8"?>
<formControlPr xmlns="http://schemas.microsoft.com/office/spreadsheetml/2009/9/main" objectType="Drop" dropStyle="combo" dx="16" fmlaLink="$C$137" fmlaRange="$O$6:$O$9" noThreeD="1" sel="1" val="0"/>
</file>

<file path=xl/ctrlProps/ctrlProp17.xml><?xml version="1.0" encoding="utf-8"?>
<formControlPr xmlns="http://schemas.microsoft.com/office/spreadsheetml/2009/9/main" objectType="Drop" dropStyle="combo" dx="16" fmlaLink="$C$23" fmlaRange="$O$6:$O$9" noThreeD="1" sel="1" val="0"/>
</file>

<file path=xl/ctrlProps/ctrlProp170.xml><?xml version="1.0" encoding="utf-8"?>
<formControlPr xmlns="http://schemas.microsoft.com/office/spreadsheetml/2009/9/main" objectType="Drop" dropStyle="combo" dx="16" fmlaLink="$C$135" fmlaRange="$N$6:$N$10" noThreeD="1" sel="1" val="0"/>
</file>

<file path=xl/ctrlProps/ctrlProp171.xml><?xml version="1.0" encoding="utf-8"?>
<formControlPr xmlns="http://schemas.microsoft.com/office/spreadsheetml/2009/9/main" objectType="Drop" dropStyle="combo" dx="16" fmlaLink="#REF!" fmlaRange="$O$6:$O$9" sel="0" val="0"/>
</file>

<file path=xl/ctrlProps/ctrlProp172.xml><?xml version="1.0" encoding="utf-8"?>
<formControlPr xmlns="http://schemas.microsoft.com/office/spreadsheetml/2009/9/main" objectType="Drop" dropStyle="combo" dx="16" fmlaLink="#REF!" fmlaRange="$N$6:$N$9" sel="0" val="0"/>
</file>

<file path=xl/ctrlProps/ctrlProp173.xml><?xml version="1.0" encoding="utf-8"?>
<formControlPr xmlns="http://schemas.microsoft.com/office/spreadsheetml/2009/9/main" objectType="Drop" dropStyle="combo" dx="16" fmlaLink="$C$140" fmlaRange="$O$6:$O$9" noThreeD="1" sel="1" val="0"/>
</file>

<file path=xl/ctrlProps/ctrlProp174.xml><?xml version="1.0" encoding="utf-8"?>
<formControlPr xmlns="http://schemas.microsoft.com/office/spreadsheetml/2009/9/main" objectType="Drop" dropStyle="combo" dx="16" fmlaLink="$C$138" fmlaRange="$N$6:$N$10" noThreeD="1" sel="1" val="0"/>
</file>

<file path=xl/ctrlProps/ctrlProp175.xml><?xml version="1.0" encoding="utf-8"?>
<formControlPr xmlns="http://schemas.microsoft.com/office/spreadsheetml/2009/9/main" objectType="Drop" dropStyle="combo" dx="16" fmlaLink="#REF!" fmlaRange="$O$6:$O$9" sel="0" val="0"/>
</file>

<file path=xl/ctrlProps/ctrlProp176.xml><?xml version="1.0" encoding="utf-8"?>
<formControlPr xmlns="http://schemas.microsoft.com/office/spreadsheetml/2009/9/main" objectType="Drop" dropStyle="combo" dx="16" fmlaLink="#REF!" fmlaRange="$N$6:$N$9" sel="0" val="0"/>
</file>

<file path=xl/ctrlProps/ctrlProp177.xml><?xml version="1.0" encoding="utf-8"?>
<formControlPr xmlns="http://schemas.microsoft.com/office/spreadsheetml/2009/9/main" objectType="Drop" dropStyle="combo" dx="16" fmlaLink="$C$143" fmlaRange="$O$6:$O$9" noThreeD="1" sel="1" val="0"/>
</file>

<file path=xl/ctrlProps/ctrlProp178.xml><?xml version="1.0" encoding="utf-8"?>
<formControlPr xmlns="http://schemas.microsoft.com/office/spreadsheetml/2009/9/main" objectType="Drop" dropStyle="combo" dx="16" fmlaLink="$C$141" fmlaRange="$N$6:$N$10" noThreeD="1" sel="1" val="0"/>
</file>

<file path=xl/ctrlProps/ctrlProp179.xml><?xml version="1.0" encoding="utf-8"?>
<formControlPr xmlns="http://schemas.microsoft.com/office/spreadsheetml/2009/9/main" objectType="Drop" dropStyle="combo" dx="16" fmlaLink="#REF!" fmlaRange="$O$6:$O$9" sel="0" val="0"/>
</file>

<file path=xl/ctrlProps/ctrlProp18.xml><?xml version="1.0" encoding="utf-8"?>
<formControlPr xmlns="http://schemas.microsoft.com/office/spreadsheetml/2009/9/main" objectType="Drop" dropStyle="combo" dx="16" fmlaLink="$C$21" fmlaRange="$N$6:$N$10" noThreeD="1" sel="1" val="0"/>
</file>

<file path=xl/ctrlProps/ctrlProp180.xml><?xml version="1.0" encoding="utf-8"?>
<formControlPr xmlns="http://schemas.microsoft.com/office/spreadsheetml/2009/9/main" objectType="Drop" dropStyle="combo" dx="16" fmlaLink="#REF!" fmlaRange="$N$6:$N$9" sel="0" val="0"/>
</file>

<file path=xl/ctrlProps/ctrlProp181.xml><?xml version="1.0" encoding="utf-8"?>
<formControlPr xmlns="http://schemas.microsoft.com/office/spreadsheetml/2009/9/main" objectType="Drop" dropStyle="combo" dx="16" fmlaLink="$C$146" fmlaRange="$O$6:$O$9" noThreeD="1" sel="1" val="0"/>
</file>

<file path=xl/ctrlProps/ctrlProp182.xml><?xml version="1.0" encoding="utf-8"?>
<formControlPr xmlns="http://schemas.microsoft.com/office/spreadsheetml/2009/9/main" objectType="Drop" dropStyle="combo" dx="16" fmlaLink="$C$144" fmlaRange="$N$6:$N$10" noThreeD="1" sel="1" val="0"/>
</file>

<file path=xl/ctrlProps/ctrlProp183.xml><?xml version="1.0" encoding="utf-8"?>
<formControlPr xmlns="http://schemas.microsoft.com/office/spreadsheetml/2009/9/main" objectType="Drop" dropStyle="combo" dx="16" fmlaLink="#REF!" fmlaRange="$O$6:$O$9" sel="0" val="0"/>
</file>

<file path=xl/ctrlProps/ctrlProp184.xml><?xml version="1.0" encoding="utf-8"?>
<formControlPr xmlns="http://schemas.microsoft.com/office/spreadsheetml/2009/9/main" objectType="Drop" dropStyle="combo" dx="16" fmlaLink="#REF!" fmlaRange="$N$6:$N$9" sel="0" val="0"/>
</file>

<file path=xl/ctrlProps/ctrlProp185.xml><?xml version="1.0" encoding="utf-8"?>
<formControlPr xmlns="http://schemas.microsoft.com/office/spreadsheetml/2009/9/main" objectType="Drop" dropStyle="combo" dx="16" fmlaLink="$C$149" fmlaRange="$O$6:$O$9" noThreeD="1" sel="1" val="0"/>
</file>

<file path=xl/ctrlProps/ctrlProp186.xml><?xml version="1.0" encoding="utf-8"?>
<formControlPr xmlns="http://schemas.microsoft.com/office/spreadsheetml/2009/9/main" objectType="Drop" dropStyle="combo" dx="16" fmlaLink="$C$147" fmlaRange="$N$6:$N$10" noThreeD="1" sel="1" val="0"/>
</file>

<file path=xl/ctrlProps/ctrlProp187.xml><?xml version="1.0" encoding="utf-8"?>
<formControlPr xmlns="http://schemas.microsoft.com/office/spreadsheetml/2009/9/main" objectType="Drop" dropStyle="combo" dx="16" fmlaLink="#REF!" fmlaRange="$O$6:$O$9" sel="0" val="0"/>
</file>

<file path=xl/ctrlProps/ctrlProp188.xml><?xml version="1.0" encoding="utf-8"?>
<formControlPr xmlns="http://schemas.microsoft.com/office/spreadsheetml/2009/9/main" objectType="Drop" dropStyle="combo" dx="16" fmlaLink="#REF!" fmlaRange="$N$6:$N$9" sel="0" val="0"/>
</file>

<file path=xl/ctrlProps/ctrlProp189.xml><?xml version="1.0" encoding="utf-8"?>
<formControlPr xmlns="http://schemas.microsoft.com/office/spreadsheetml/2009/9/main" objectType="Drop" dropStyle="combo" dx="16" fmlaLink="$C$152" fmlaRange="$O$6:$O$9" noThreeD="1" sel="1" val="0"/>
</file>

<file path=xl/ctrlProps/ctrlProp19.xml><?xml version="1.0" encoding="utf-8"?>
<formControlPr xmlns="http://schemas.microsoft.com/office/spreadsheetml/2009/9/main" objectType="Drop" dropStyle="combo" dx="16" fmlaLink="#REF!" fmlaRange="$O$6:$O$9" sel="0" val="0"/>
</file>

<file path=xl/ctrlProps/ctrlProp190.xml><?xml version="1.0" encoding="utf-8"?>
<formControlPr xmlns="http://schemas.microsoft.com/office/spreadsheetml/2009/9/main" objectType="Drop" dropStyle="combo" dx="16" fmlaLink="$C$150" fmlaRange="$N$6:$N$10" noThreeD="1" sel="1" val="0"/>
</file>

<file path=xl/ctrlProps/ctrlProp191.xml><?xml version="1.0" encoding="utf-8"?>
<formControlPr xmlns="http://schemas.microsoft.com/office/spreadsheetml/2009/9/main" objectType="Drop" dropStyle="combo" dx="16" fmlaLink="#REF!" fmlaRange="$O$6:$O$9" sel="0" val="0"/>
</file>

<file path=xl/ctrlProps/ctrlProp192.xml><?xml version="1.0" encoding="utf-8"?>
<formControlPr xmlns="http://schemas.microsoft.com/office/spreadsheetml/2009/9/main" objectType="Drop" dropStyle="combo" dx="16" fmlaLink="#REF!" fmlaRange="$N$6:$N$9" sel="0" val="0"/>
</file>

<file path=xl/ctrlProps/ctrlProp193.xml><?xml version="1.0" encoding="utf-8"?>
<formControlPr xmlns="http://schemas.microsoft.com/office/spreadsheetml/2009/9/main" objectType="Drop" dropStyle="combo" dx="16" fmlaLink="$C$155" fmlaRange="$O$6:$O$9" noThreeD="1" sel="1" val="0"/>
</file>

<file path=xl/ctrlProps/ctrlProp194.xml><?xml version="1.0" encoding="utf-8"?>
<formControlPr xmlns="http://schemas.microsoft.com/office/spreadsheetml/2009/9/main" objectType="Drop" dropStyle="combo" dx="16" fmlaLink="$C$153" fmlaRange="$N$6:$N$10" noThreeD="1" sel="1" val="0"/>
</file>

<file path=xl/ctrlProps/ctrlProp195.xml><?xml version="1.0" encoding="utf-8"?>
<formControlPr xmlns="http://schemas.microsoft.com/office/spreadsheetml/2009/9/main" objectType="Drop" dropStyle="combo" dx="16" fmlaLink="#REF!" fmlaRange="$O$6:$O$9" sel="0" val="0"/>
</file>

<file path=xl/ctrlProps/ctrlProp196.xml><?xml version="1.0" encoding="utf-8"?>
<formControlPr xmlns="http://schemas.microsoft.com/office/spreadsheetml/2009/9/main" objectType="Drop" dropStyle="combo" dx="16" fmlaLink="#REF!" fmlaRange="$N$6:$N$9" sel="0" val="0"/>
</file>

<file path=xl/ctrlProps/ctrlProp197.xml><?xml version="1.0" encoding="utf-8"?>
<formControlPr xmlns="http://schemas.microsoft.com/office/spreadsheetml/2009/9/main" objectType="Drop" dropStyle="combo" dx="16" fmlaLink="$C$158" fmlaRange="$O$6:$O$9" noThreeD="1" sel="1" val="0"/>
</file>

<file path=xl/ctrlProps/ctrlProp198.xml><?xml version="1.0" encoding="utf-8"?>
<formControlPr xmlns="http://schemas.microsoft.com/office/spreadsheetml/2009/9/main" objectType="Drop" dropStyle="combo" dx="16" fmlaLink="$C$156" fmlaRange="$N$6:$N$10" noThreeD="1" sel="1" val="0"/>
</file>

<file path=xl/ctrlProps/ctrlProp199.xml><?xml version="1.0" encoding="utf-8"?>
<formControlPr xmlns="http://schemas.microsoft.com/office/spreadsheetml/2009/9/main" objectType="Drop" dropStyle="combo" dx="16" fmlaLink="#REF!" fmlaRange="$O$6:$O$9" sel="0" val="0"/>
</file>

<file path=xl/ctrlProps/ctrlProp2.xml><?xml version="1.0" encoding="utf-8"?>
<formControlPr xmlns="http://schemas.microsoft.com/office/spreadsheetml/2009/9/main" objectType="Drop" dropStyle="combo" dx="16" fmlaLink="#REF!" fmlaRange="$N$6:$N$9" sel="0" val="0"/>
</file>

<file path=xl/ctrlProps/ctrlProp20.xml><?xml version="1.0" encoding="utf-8"?>
<formControlPr xmlns="http://schemas.microsoft.com/office/spreadsheetml/2009/9/main" objectType="Drop" dropStyle="combo" dx="16" fmlaLink="#REF!" fmlaRange="$N$6:$N$9" sel="0" val="0"/>
</file>

<file path=xl/ctrlProps/ctrlProp200.xml><?xml version="1.0" encoding="utf-8"?>
<formControlPr xmlns="http://schemas.microsoft.com/office/spreadsheetml/2009/9/main" objectType="Drop" dropStyle="combo" dx="16" fmlaLink="#REF!" fmlaRange="$N$6:$N$9" sel="0" val="0"/>
</file>

<file path=xl/ctrlProps/ctrlProp201.xml><?xml version="1.0" encoding="utf-8"?>
<formControlPr xmlns="http://schemas.microsoft.com/office/spreadsheetml/2009/9/main" objectType="Drop" dropStyle="combo" dx="16" fmlaLink="$C$161" fmlaRange="$O$6:$O$9" noThreeD="1" sel="1" val="0"/>
</file>

<file path=xl/ctrlProps/ctrlProp202.xml><?xml version="1.0" encoding="utf-8"?>
<formControlPr xmlns="http://schemas.microsoft.com/office/spreadsheetml/2009/9/main" objectType="Drop" dropStyle="combo" dx="16" fmlaLink="$C$159" fmlaRange="$N$6:$N$10" noThreeD="1" sel="1" val="0"/>
</file>

<file path=xl/ctrlProps/ctrlProp203.xml><?xml version="1.0" encoding="utf-8"?>
<formControlPr xmlns="http://schemas.microsoft.com/office/spreadsheetml/2009/9/main" objectType="Drop" dropStyle="combo" dx="16" fmlaLink="#REF!" fmlaRange="$O$6:$O$9" sel="0" val="0"/>
</file>

<file path=xl/ctrlProps/ctrlProp204.xml><?xml version="1.0" encoding="utf-8"?>
<formControlPr xmlns="http://schemas.microsoft.com/office/spreadsheetml/2009/9/main" objectType="Drop" dropStyle="combo" dx="16" fmlaLink="#REF!" fmlaRange="$N$6:$N$9" sel="0" val="0"/>
</file>

<file path=xl/ctrlProps/ctrlProp205.xml><?xml version="1.0" encoding="utf-8"?>
<formControlPr xmlns="http://schemas.microsoft.com/office/spreadsheetml/2009/9/main" objectType="Drop" dropStyle="combo" dx="16" fmlaLink="$C$164" fmlaRange="$O$6:$O$9" noThreeD="1" sel="1" val="0"/>
</file>

<file path=xl/ctrlProps/ctrlProp206.xml><?xml version="1.0" encoding="utf-8"?>
<formControlPr xmlns="http://schemas.microsoft.com/office/spreadsheetml/2009/9/main" objectType="Drop" dropStyle="combo" dx="16" fmlaLink="$C$162" fmlaRange="$N$6:$N$10" noThreeD="1" sel="1" val="0"/>
</file>

<file path=xl/ctrlProps/ctrlProp207.xml><?xml version="1.0" encoding="utf-8"?>
<formControlPr xmlns="http://schemas.microsoft.com/office/spreadsheetml/2009/9/main" objectType="Drop" dropStyle="combo" dx="16" fmlaLink="#REF!" fmlaRange="$O$6:$O$9" sel="0" val="0"/>
</file>

<file path=xl/ctrlProps/ctrlProp208.xml><?xml version="1.0" encoding="utf-8"?>
<formControlPr xmlns="http://schemas.microsoft.com/office/spreadsheetml/2009/9/main" objectType="Drop" dropStyle="combo" dx="16" fmlaLink="#REF!" fmlaRange="$N$6:$N$9" sel="0" val="0"/>
</file>

<file path=xl/ctrlProps/ctrlProp209.xml><?xml version="1.0" encoding="utf-8"?>
<formControlPr xmlns="http://schemas.microsoft.com/office/spreadsheetml/2009/9/main" objectType="Drop" dropStyle="combo" dx="16" fmlaLink="#REF!" fmlaRange="$O$6:$O$9" sel="0" val="0"/>
</file>

<file path=xl/ctrlProps/ctrlProp21.xml><?xml version="1.0" encoding="utf-8"?>
<formControlPr xmlns="http://schemas.microsoft.com/office/spreadsheetml/2009/9/main" objectType="Drop" dropStyle="combo" dx="16" fmlaLink="$C$26" fmlaRange="$O$6:$O$9" noThreeD="1" sel="1" val="0"/>
</file>

<file path=xl/ctrlProps/ctrlProp210.xml><?xml version="1.0" encoding="utf-8"?>
<formControlPr xmlns="http://schemas.microsoft.com/office/spreadsheetml/2009/9/main" objectType="Drop" dropStyle="combo" dx="16" fmlaLink="#REF!" fmlaRange="$N$6:$N$9" sel="0" val="0"/>
</file>

<file path=xl/ctrlProps/ctrlProp22.xml><?xml version="1.0" encoding="utf-8"?>
<formControlPr xmlns="http://schemas.microsoft.com/office/spreadsheetml/2009/9/main" objectType="Drop" dropStyle="combo" dx="16" fmlaLink="$C$24" fmlaRange="$N$6:$N$10" noThreeD="1" sel="1" val="0"/>
</file>

<file path=xl/ctrlProps/ctrlProp23.xml><?xml version="1.0" encoding="utf-8"?>
<formControlPr xmlns="http://schemas.microsoft.com/office/spreadsheetml/2009/9/main" objectType="Drop" dropStyle="combo" dx="16" fmlaLink="#REF!" fmlaRange="$O$6:$O$9" sel="0" val="0"/>
</file>

<file path=xl/ctrlProps/ctrlProp24.xml><?xml version="1.0" encoding="utf-8"?>
<formControlPr xmlns="http://schemas.microsoft.com/office/spreadsheetml/2009/9/main" objectType="Drop" dropStyle="combo" dx="16" fmlaLink="#REF!" fmlaRange="$N$6:$N$9" sel="0" val="0"/>
</file>

<file path=xl/ctrlProps/ctrlProp25.xml><?xml version="1.0" encoding="utf-8"?>
<formControlPr xmlns="http://schemas.microsoft.com/office/spreadsheetml/2009/9/main" objectType="Drop" dropStyle="combo" dx="16" fmlaLink="$C$29" fmlaRange="$O$6:$O$9" noThreeD="1" sel="1" val="0"/>
</file>

<file path=xl/ctrlProps/ctrlProp26.xml><?xml version="1.0" encoding="utf-8"?>
<formControlPr xmlns="http://schemas.microsoft.com/office/spreadsheetml/2009/9/main" objectType="Drop" dropStyle="combo" dx="16" fmlaLink="$C$27" fmlaRange="$N$6:$N$10" noThreeD="1" sel="1" val="0"/>
</file>

<file path=xl/ctrlProps/ctrlProp27.xml><?xml version="1.0" encoding="utf-8"?>
<formControlPr xmlns="http://schemas.microsoft.com/office/spreadsheetml/2009/9/main" objectType="Drop" dropStyle="combo" dx="16" fmlaLink="#REF!" fmlaRange="$O$6:$O$9" sel="0" val="0"/>
</file>

<file path=xl/ctrlProps/ctrlProp28.xml><?xml version="1.0" encoding="utf-8"?>
<formControlPr xmlns="http://schemas.microsoft.com/office/spreadsheetml/2009/9/main" objectType="Drop" dropStyle="combo" dx="16" fmlaLink="#REF!" fmlaRange="$N$6:$N$9" sel="0" val="0"/>
</file>

<file path=xl/ctrlProps/ctrlProp29.xml><?xml version="1.0" encoding="utf-8"?>
<formControlPr xmlns="http://schemas.microsoft.com/office/spreadsheetml/2009/9/main" objectType="Drop" dropStyle="combo" dx="16" fmlaLink="$C$32" fmlaRange="$O$6:$O$9" noThreeD="1" sel="1" val="0"/>
</file>

<file path=xl/ctrlProps/ctrlProp3.xml><?xml version="1.0" encoding="utf-8"?>
<formControlPr xmlns="http://schemas.microsoft.com/office/spreadsheetml/2009/9/main" objectType="Drop" dropStyle="combo" dx="16" fmlaLink="$C$17" fmlaRange="$O$6:$O$9" noThreeD="1" sel="1" val="0"/>
</file>

<file path=xl/ctrlProps/ctrlProp30.xml><?xml version="1.0" encoding="utf-8"?>
<formControlPr xmlns="http://schemas.microsoft.com/office/spreadsheetml/2009/9/main" objectType="Drop" dropStyle="combo" dx="16" fmlaLink="$C$30" fmlaRange="$N$6:$N$10" noThreeD="1" sel="1" val="0"/>
</file>

<file path=xl/ctrlProps/ctrlProp31.xml><?xml version="1.0" encoding="utf-8"?>
<formControlPr xmlns="http://schemas.microsoft.com/office/spreadsheetml/2009/9/main" objectType="Drop" dropStyle="combo" dx="16" fmlaLink="#REF!" fmlaRange="$O$6:$O$9" sel="0" val="0"/>
</file>

<file path=xl/ctrlProps/ctrlProp32.xml><?xml version="1.0" encoding="utf-8"?>
<formControlPr xmlns="http://schemas.microsoft.com/office/spreadsheetml/2009/9/main" objectType="Drop" dropStyle="combo" dx="16" fmlaLink="#REF!" fmlaRange="$N$6:$N$9" sel="0" val="0"/>
</file>

<file path=xl/ctrlProps/ctrlProp33.xml><?xml version="1.0" encoding="utf-8"?>
<formControlPr xmlns="http://schemas.microsoft.com/office/spreadsheetml/2009/9/main" objectType="Drop" dropStyle="combo" dx="16" fmlaLink="$C$35" fmlaRange="$O$6:$O$9" noThreeD="1" sel="1" val="0"/>
</file>

<file path=xl/ctrlProps/ctrlProp34.xml><?xml version="1.0" encoding="utf-8"?>
<formControlPr xmlns="http://schemas.microsoft.com/office/spreadsheetml/2009/9/main" objectType="Drop" dropStyle="combo" dx="16" fmlaLink="$C$33" fmlaRange="$N$6:$N$10" noThreeD="1" sel="1" val="0"/>
</file>

<file path=xl/ctrlProps/ctrlProp35.xml><?xml version="1.0" encoding="utf-8"?>
<formControlPr xmlns="http://schemas.microsoft.com/office/spreadsheetml/2009/9/main" objectType="Drop" dropStyle="combo" dx="16" fmlaLink="#REF!" fmlaRange="$O$6:$O$9" sel="0" val="0"/>
</file>

<file path=xl/ctrlProps/ctrlProp36.xml><?xml version="1.0" encoding="utf-8"?>
<formControlPr xmlns="http://schemas.microsoft.com/office/spreadsheetml/2009/9/main" objectType="Drop" dropStyle="combo" dx="16" fmlaLink="#REF!" fmlaRange="$N$6:$N$9" sel="0" val="0"/>
</file>

<file path=xl/ctrlProps/ctrlProp37.xml><?xml version="1.0" encoding="utf-8"?>
<formControlPr xmlns="http://schemas.microsoft.com/office/spreadsheetml/2009/9/main" objectType="Drop" dropStyle="combo" dx="16" fmlaLink="$C$38" fmlaRange="$O$6:$O$9" noThreeD="1" sel="1" val="0"/>
</file>

<file path=xl/ctrlProps/ctrlProp38.xml><?xml version="1.0" encoding="utf-8"?>
<formControlPr xmlns="http://schemas.microsoft.com/office/spreadsheetml/2009/9/main" objectType="Drop" dropStyle="combo" dx="16" fmlaLink="$C$36" fmlaRange="$N$6:$N$10" noThreeD="1" sel="1" val="0"/>
</file>

<file path=xl/ctrlProps/ctrlProp39.xml><?xml version="1.0" encoding="utf-8"?>
<formControlPr xmlns="http://schemas.microsoft.com/office/spreadsheetml/2009/9/main" objectType="Drop" dropStyle="combo" dx="16" fmlaLink="#REF!" fmlaRange="$O$6:$O$9" sel="0" val="0"/>
</file>

<file path=xl/ctrlProps/ctrlProp4.xml><?xml version="1.0" encoding="utf-8"?>
<formControlPr xmlns="http://schemas.microsoft.com/office/spreadsheetml/2009/9/main" objectType="Drop" dropStyle="combo" dx="16" fmlaLink="$C$17" fmlaRange="$O$6:$O$9" sel="1" val="0"/>
</file>

<file path=xl/ctrlProps/ctrlProp40.xml><?xml version="1.0" encoding="utf-8"?>
<formControlPr xmlns="http://schemas.microsoft.com/office/spreadsheetml/2009/9/main" objectType="Drop" dropStyle="combo" dx="16" fmlaLink="#REF!" fmlaRange="$N$6:$N$9" sel="0" val="0"/>
</file>

<file path=xl/ctrlProps/ctrlProp41.xml><?xml version="1.0" encoding="utf-8"?>
<formControlPr xmlns="http://schemas.microsoft.com/office/spreadsheetml/2009/9/main" objectType="Drop" dropStyle="combo" dx="16" fmlaLink="$C$41" fmlaRange="$O$6:$O$9" noThreeD="1" sel="1" val="0"/>
</file>

<file path=xl/ctrlProps/ctrlProp42.xml><?xml version="1.0" encoding="utf-8"?>
<formControlPr xmlns="http://schemas.microsoft.com/office/spreadsheetml/2009/9/main" objectType="Drop" dropStyle="combo" dx="16" fmlaLink="$C$39" fmlaRange="$N$6:$N$10" noThreeD="1" sel="1" val="0"/>
</file>

<file path=xl/ctrlProps/ctrlProp43.xml><?xml version="1.0" encoding="utf-8"?>
<formControlPr xmlns="http://schemas.microsoft.com/office/spreadsheetml/2009/9/main" objectType="Drop" dropStyle="combo" dx="16" fmlaLink="#REF!" fmlaRange="$O$6:$O$9" sel="0" val="0"/>
</file>

<file path=xl/ctrlProps/ctrlProp44.xml><?xml version="1.0" encoding="utf-8"?>
<formControlPr xmlns="http://schemas.microsoft.com/office/spreadsheetml/2009/9/main" objectType="Drop" dropStyle="combo" dx="16" fmlaLink="#REF!" fmlaRange="$N$6:$N$9" sel="0" val="0"/>
</file>

<file path=xl/ctrlProps/ctrlProp45.xml><?xml version="1.0" encoding="utf-8"?>
<formControlPr xmlns="http://schemas.microsoft.com/office/spreadsheetml/2009/9/main" objectType="Drop" dropStyle="combo" dx="16" fmlaLink="$C$44" fmlaRange="$O$6:$O$9" noThreeD="1" sel="1" val="0"/>
</file>

<file path=xl/ctrlProps/ctrlProp46.xml><?xml version="1.0" encoding="utf-8"?>
<formControlPr xmlns="http://schemas.microsoft.com/office/spreadsheetml/2009/9/main" objectType="Drop" dropStyle="combo" dx="16" fmlaLink="$C$42" fmlaRange="$N$6:$N$10" noThreeD="1" sel="1" val="0"/>
</file>

<file path=xl/ctrlProps/ctrlProp47.xml><?xml version="1.0" encoding="utf-8"?>
<formControlPr xmlns="http://schemas.microsoft.com/office/spreadsheetml/2009/9/main" objectType="Drop" dropStyle="combo" dx="16" fmlaLink="#REF!" fmlaRange="$O$6:$O$9" sel="0" val="0"/>
</file>

<file path=xl/ctrlProps/ctrlProp48.xml><?xml version="1.0" encoding="utf-8"?>
<formControlPr xmlns="http://schemas.microsoft.com/office/spreadsheetml/2009/9/main" objectType="Drop" dropStyle="combo" dx="16" fmlaLink="#REF!" fmlaRange="$N$6:$N$9" sel="0" val="0"/>
</file>

<file path=xl/ctrlProps/ctrlProp49.xml><?xml version="1.0" encoding="utf-8"?>
<formControlPr xmlns="http://schemas.microsoft.com/office/spreadsheetml/2009/9/main" objectType="Drop" dropStyle="combo" dx="16" fmlaLink="$C$47" fmlaRange="$O$6:$O$9" noThreeD="1" sel="1" val="0"/>
</file>

<file path=xl/ctrlProps/ctrlProp5.xml><?xml version="1.0" encoding="utf-8"?>
<formControlPr xmlns="http://schemas.microsoft.com/office/spreadsheetml/2009/9/main" objectType="Drop" dropStyle="combo" dx="16" fmlaLink="$C$15" fmlaRange="$N$6:$N$9" sel="1" val="0"/>
</file>

<file path=xl/ctrlProps/ctrlProp50.xml><?xml version="1.0" encoding="utf-8"?>
<formControlPr xmlns="http://schemas.microsoft.com/office/spreadsheetml/2009/9/main" objectType="Drop" dropStyle="combo" dx="16" fmlaLink="$C$45" fmlaRange="$N$6:$N$10" noThreeD="1" sel="1" val="0"/>
</file>

<file path=xl/ctrlProps/ctrlProp51.xml><?xml version="1.0" encoding="utf-8"?>
<formControlPr xmlns="http://schemas.microsoft.com/office/spreadsheetml/2009/9/main" objectType="Drop" dropStyle="combo" dx="16" fmlaLink="#REF!" fmlaRange="$O$6:$O$9" sel="0" val="0"/>
</file>

<file path=xl/ctrlProps/ctrlProp52.xml><?xml version="1.0" encoding="utf-8"?>
<formControlPr xmlns="http://schemas.microsoft.com/office/spreadsheetml/2009/9/main" objectType="Drop" dropStyle="combo" dx="16" fmlaLink="#REF!" fmlaRange="$N$6:$N$9" sel="0" val="0"/>
</file>

<file path=xl/ctrlProps/ctrlProp53.xml><?xml version="1.0" encoding="utf-8"?>
<formControlPr xmlns="http://schemas.microsoft.com/office/spreadsheetml/2009/9/main" objectType="Drop" dropStyle="combo" dx="16" fmlaLink="$C$50" fmlaRange="$O$6:$O$9" noThreeD="1" sel="1" val="0"/>
</file>

<file path=xl/ctrlProps/ctrlProp54.xml><?xml version="1.0" encoding="utf-8"?>
<formControlPr xmlns="http://schemas.microsoft.com/office/spreadsheetml/2009/9/main" objectType="Drop" dropStyle="combo" dx="16" fmlaLink="$C$48" fmlaRange="$N$6:$N$10" noThreeD="1" sel="1" val="0"/>
</file>

<file path=xl/ctrlProps/ctrlProp55.xml><?xml version="1.0" encoding="utf-8"?>
<formControlPr xmlns="http://schemas.microsoft.com/office/spreadsheetml/2009/9/main" objectType="Drop" dropStyle="combo" dx="16" fmlaLink="#REF!" fmlaRange="$O$6:$O$9" sel="0" val="0"/>
</file>

<file path=xl/ctrlProps/ctrlProp56.xml><?xml version="1.0" encoding="utf-8"?>
<formControlPr xmlns="http://schemas.microsoft.com/office/spreadsheetml/2009/9/main" objectType="Drop" dropStyle="combo" dx="16" fmlaLink="#REF!" fmlaRange="$N$6:$N$9" sel="0" val="0"/>
</file>

<file path=xl/ctrlProps/ctrlProp57.xml><?xml version="1.0" encoding="utf-8"?>
<formControlPr xmlns="http://schemas.microsoft.com/office/spreadsheetml/2009/9/main" objectType="Drop" dropStyle="combo" dx="16" fmlaLink="$C$53" fmlaRange="$O$6:$O$9" noThreeD="1" sel="1" val="0"/>
</file>

<file path=xl/ctrlProps/ctrlProp58.xml><?xml version="1.0" encoding="utf-8"?>
<formControlPr xmlns="http://schemas.microsoft.com/office/spreadsheetml/2009/9/main" objectType="Drop" dropStyle="combo" dx="16" fmlaLink="$C$51" fmlaRange="$N$6:$N$10" noThreeD="1" sel="1" val="0"/>
</file>

<file path=xl/ctrlProps/ctrlProp59.xml><?xml version="1.0" encoding="utf-8"?>
<formControlPr xmlns="http://schemas.microsoft.com/office/spreadsheetml/2009/9/main" objectType="Drop" dropStyle="combo" dx="16" fmlaLink="#REF!" fmlaRange="$O$6:$O$9" sel="0" val="0"/>
</file>

<file path=xl/ctrlProps/ctrlProp6.xml><?xml version="1.0" encoding="utf-8"?>
<formControlPr xmlns="http://schemas.microsoft.com/office/spreadsheetml/2009/9/main" objectType="Drop" dropStyle="combo" dx="16" fmlaLink="#REF!" fmlaRange="$O$6:$O$9" sel="1" val="0"/>
</file>

<file path=xl/ctrlProps/ctrlProp60.xml><?xml version="1.0" encoding="utf-8"?>
<formControlPr xmlns="http://schemas.microsoft.com/office/spreadsheetml/2009/9/main" objectType="Drop" dropStyle="combo" dx="16" fmlaLink="#REF!" fmlaRange="$N$6:$N$9" sel="0" val="0"/>
</file>

<file path=xl/ctrlProps/ctrlProp61.xml><?xml version="1.0" encoding="utf-8"?>
<formControlPr xmlns="http://schemas.microsoft.com/office/spreadsheetml/2009/9/main" objectType="Drop" dropStyle="combo" dx="16" fmlaLink="$C$56" fmlaRange="$O$6:$O$9" noThreeD="1" sel="1" val="0"/>
</file>

<file path=xl/ctrlProps/ctrlProp62.xml><?xml version="1.0" encoding="utf-8"?>
<formControlPr xmlns="http://schemas.microsoft.com/office/spreadsheetml/2009/9/main" objectType="Drop" dropStyle="combo" dx="16" fmlaLink="$C$54" fmlaRange="$N$6:$N$10" noThreeD="1" sel="1" val="0"/>
</file>

<file path=xl/ctrlProps/ctrlProp63.xml><?xml version="1.0" encoding="utf-8"?>
<formControlPr xmlns="http://schemas.microsoft.com/office/spreadsheetml/2009/9/main" objectType="Drop" dropStyle="combo" dx="16" fmlaLink="#REF!" fmlaRange="$O$6:$O$9" sel="0" val="0"/>
</file>

<file path=xl/ctrlProps/ctrlProp64.xml><?xml version="1.0" encoding="utf-8"?>
<formControlPr xmlns="http://schemas.microsoft.com/office/spreadsheetml/2009/9/main" objectType="Drop" dropStyle="combo" dx="16" fmlaLink="#REF!" fmlaRange="$N$6:$N$9" sel="0" val="0"/>
</file>

<file path=xl/ctrlProps/ctrlProp65.xml><?xml version="1.0" encoding="utf-8"?>
<formControlPr xmlns="http://schemas.microsoft.com/office/spreadsheetml/2009/9/main" objectType="Drop" dropStyle="combo" dx="16" fmlaLink="$C$59" fmlaRange="$O$6:$O$9" noThreeD="1" sel="1" val="0"/>
</file>

<file path=xl/ctrlProps/ctrlProp66.xml><?xml version="1.0" encoding="utf-8"?>
<formControlPr xmlns="http://schemas.microsoft.com/office/spreadsheetml/2009/9/main" objectType="Drop" dropStyle="combo" dx="16" fmlaLink="$C$57" fmlaRange="$N$6:$N$10" noThreeD="1" sel="1" val="0"/>
</file>

<file path=xl/ctrlProps/ctrlProp67.xml><?xml version="1.0" encoding="utf-8"?>
<formControlPr xmlns="http://schemas.microsoft.com/office/spreadsheetml/2009/9/main" objectType="Drop" dropStyle="combo" dx="16" fmlaLink="#REF!" fmlaRange="$O$6:$O$9" sel="0" val="0"/>
</file>

<file path=xl/ctrlProps/ctrlProp68.xml><?xml version="1.0" encoding="utf-8"?>
<formControlPr xmlns="http://schemas.microsoft.com/office/spreadsheetml/2009/9/main" objectType="Drop" dropStyle="combo" dx="16" fmlaLink="#REF!" fmlaRange="$N$6:$N$9" sel="0" val="0"/>
</file>

<file path=xl/ctrlProps/ctrlProp69.xml><?xml version="1.0" encoding="utf-8"?>
<formControlPr xmlns="http://schemas.microsoft.com/office/spreadsheetml/2009/9/main" objectType="Drop" dropStyle="combo" dx="16" fmlaLink="$C$62" fmlaRange="$O$6:$O$9" noThreeD="1" sel="1" val="0"/>
</file>

<file path=xl/ctrlProps/ctrlProp7.xml><?xml version="1.0" encoding="utf-8"?>
<formControlPr xmlns="http://schemas.microsoft.com/office/spreadsheetml/2009/9/main" objectType="Drop" dropStyle="combo" dx="16" fmlaLink="#REF!" fmlaRange="$N$6:$N$9" sel="1" val="0"/>
</file>

<file path=xl/ctrlProps/ctrlProp70.xml><?xml version="1.0" encoding="utf-8"?>
<formControlPr xmlns="http://schemas.microsoft.com/office/spreadsheetml/2009/9/main" objectType="Drop" dropStyle="combo" dx="16" fmlaLink="$C$60" fmlaRange="$N$6:$N$10" noThreeD="1" sel="1" val="0"/>
</file>

<file path=xl/ctrlProps/ctrlProp71.xml><?xml version="1.0" encoding="utf-8"?>
<formControlPr xmlns="http://schemas.microsoft.com/office/spreadsheetml/2009/9/main" objectType="Drop" dropStyle="combo" dx="16" fmlaLink="#REF!" fmlaRange="$O$6:$O$9" sel="0" val="0"/>
</file>

<file path=xl/ctrlProps/ctrlProp72.xml><?xml version="1.0" encoding="utf-8"?>
<formControlPr xmlns="http://schemas.microsoft.com/office/spreadsheetml/2009/9/main" objectType="Drop" dropStyle="combo" dx="16" fmlaLink="#REF!" fmlaRange="$N$6:$N$9" sel="0" val="0"/>
</file>

<file path=xl/ctrlProps/ctrlProp73.xml><?xml version="1.0" encoding="utf-8"?>
<formControlPr xmlns="http://schemas.microsoft.com/office/spreadsheetml/2009/9/main" objectType="Drop" dropStyle="combo" dx="16" fmlaLink="$C$65" fmlaRange="$O$6:$O$9" noThreeD="1" sel="1" val="0"/>
</file>

<file path=xl/ctrlProps/ctrlProp74.xml><?xml version="1.0" encoding="utf-8"?>
<formControlPr xmlns="http://schemas.microsoft.com/office/spreadsheetml/2009/9/main" objectType="Drop" dropStyle="combo" dx="16" fmlaLink="$C$63" fmlaRange="$N$6:$N$10" noThreeD="1" sel="1" val="0"/>
</file>

<file path=xl/ctrlProps/ctrlProp75.xml><?xml version="1.0" encoding="utf-8"?>
<formControlPr xmlns="http://schemas.microsoft.com/office/spreadsheetml/2009/9/main" objectType="Drop" dropStyle="combo" dx="16" fmlaLink="#REF!" fmlaRange="$O$6:$O$9" sel="0" val="0"/>
</file>

<file path=xl/ctrlProps/ctrlProp76.xml><?xml version="1.0" encoding="utf-8"?>
<formControlPr xmlns="http://schemas.microsoft.com/office/spreadsheetml/2009/9/main" objectType="Drop" dropStyle="combo" dx="16" fmlaLink="#REF!" fmlaRange="$N$6:$N$9" sel="0" val="0"/>
</file>

<file path=xl/ctrlProps/ctrlProp77.xml><?xml version="1.0" encoding="utf-8"?>
<formControlPr xmlns="http://schemas.microsoft.com/office/spreadsheetml/2009/9/main" objectType="Drop" dropStyle="combo" dx="16" fmlaLink="$C$68" fmlaRange="$O$6:$O$9" noThreeD="1" sel="1" val="0"/>
</file>

<file path=xl/ctrlProps/ctrlProp78.xml><?xml version="1.0" encoding="utf-8"?>
<formControlPr xmlns="http://schemas.microsoft.com/office/spreadsheetml/2009/9/main" objectType="Drop" dropStyle="combo" dx="16" fmlaLink="$C$66" fmlaRange="$N$6:$N$10" noThreeD="1" sel="1" val="0"/>
</file>

<file path=xl/ctrlProps/ctrlProp79.xml><?xml version="1.0" encoding="utf-8"?>
<formControlPr xmlns="http://schemas.microsoft.com/office/spreadsheetml/2009/9/main" objectType="Drop" dropStyle="combo" dx="16" fmlaLink="#REF!" fmlaRange="$O$6:$O$9" sel="0" val="0"/>
</file>

<file path=xl/ctrlProps/ctrlProp8.xml><?xml version="1.0" encoding="utf-8"?>
<formControlPr xmlns="http://schemas.microsoft.com/office/spreadsheetml/2009/9/main" objectType="Drop" dropStyle="combo" dx="16" fmlaLink="#REF!" fmlaRange="$O$6:$O$9" sel="1" val="0"/>
</file>

<file path=xl/ctrlProps/ctrlProp80.xml><?xml version="1.0" encoding="utf-8"?>
<formControlPr xmlns="http://schemas.microsoft.com/office/spreadsheetml/2009/9/main" objectType="Drop" dropStyle="combo" dx="16" fmlaLink="#REF!" fmlaRange="$N$6:$N$9" sel="0" val="0"/>
</file>

<file path=xl/ctrlProps/ctrlProp81.xml><?xml version="1.0" encoding="utf-8"?>
<formControlPr xmlns="http://schemas.microsoft.com/office/spreadsheetml/2009/9/main" objectType="Drop" dropStyle="combo" dx="16" fmlaLink="$C$71" fmlaRange="$O$6:$O$9" noThreeD="1" sel="1" val="0"/>
</file>

<file path=xl/ctrlProps/ctrlProp82.xml><?xml version="1.0" encoding="utf-8"?>
<formControlPr xmlns="http://schemas.microsoft.com/office/spreadsheetml/2009/9/main" objectType="Drop" dropStyle="combo" dx="16" fmlaLink="$C$69" fmlaRange="$N$6:$N$10" noThreeD="1" sel="1" val="0"/>
</file>

<file path=xl/ctrlProps/ctrlProp83.xml><?xml version="1.0" encoding="utf-8"?>
<formControlPr xmlns="http://schemas.microsoft.com/office/spreadsheetml/2009/9/main" objectType="Drop" dropStyle="combo" dx="16" fmlaLink="#REF!" fmlaRange="$O$6:$O$9" sel="0" val="0"/>
</file>

<file path=xl/ctrlProps/ctrlProp84.xml><?xml version="1.0" encoding="utf-8"?>
<formControlPr xmlns="http://schemas.microsoft.com/office/spreadsheetml/2009/9/main" objectType="Drop" dropStyle="combo" dx="16" fmlaLink="#REF!" fmlaRange="$N$6:$N$9" sel="0" val="0"/>
</file>

<file path=xl/ctrlProps/ctrlProp85.xml><?xml version="1.0" encoding="utf-8"?>
<formControlPr xmlns="http://schemas.microsoft.com/office/spreadsheetml/2009/9/main" objectType="Drop" dropStyle="combo" dx="16" fmlaLink="$C$74" fmlaRange="$O$6:$O$9" noThreeD="1" sel="1" val="0"/>
</file>

<file path=xl/ctrlProps/ctrlProp86.xml><?xml version="1.0" encoding="utf-8"?>
<formControlPr xmlns="http://schemas.microsoft.com/office/spreadsheetml/2009/9/main" objectType="Drop" dropStyle="combo" dx="16" fmlaLink="$C$72" fmlaRange="$N$6:$N$10" noThreeD="1" sel="1" val="0"/>
</file>

<file path=xl/ctrlProps/ctrlProp87.xml><?xml version="1.0" encoding="utf-8"?>
<formControlPr xmlns="http://schemas.microsoft.com/office/spreadsheetml/2009/9/main" objectType="Drop" dropStyle="combo" dx="16" fmlaLink="#REF!" fmlaRange="$O$6:$O$9" sel="0" val="0"/>
</file>

<file path=xl/ctrlProps/ctrlProp88.xml><?xml version="1.0" encoding="utf-8"?>
<formControlPr xmlns="http://schemas.microsoft.com/office/spreadsheetml/2009/9/main" objectType="Drop" dropStyle="combo" dx="16" fmlaLink="#REF!" fmlaRange="$N$6:$N$9" sel="0" val="0"/>
</file>

<file path=xl/ctrlProps/ctrlProp89.xml><?xml version="1.0" encoding="utf-8"?>
<formControlPr xmlns="http://schemas.microsoft.com/office/spreadsheetml/2009/9/main" objectType="Drop" dropStyle="combo" dx="16" fmlaLink="$C$77" fmlaRange="$O$6:$O$9" noThreeD="1" sel="1" val="0"/>
</file>

<file path=xl/ctrlProps/ctrlProp9.xml><?xml version="1.0" encoding="utf-8"?>
<formControlPr xmlns="http://schemas.microsoft.com/office/spreadsheetml/2009/9/main" objectType="Drop" dropStyle="combo" dx="16" fmlaLink="#REF!" fmlaRange="$N$6:$N$9" sel="1" val="0"/>
</file>

<file path=xl/ctrlProps/ctrlProp90.xml><?xml version="1.0" encoding="utf-8"?>
<formControlPr xmlns="http://schemas.microsoft.com/office/spreadsheetml/2009/9/main" objectType="Drop" dropStyle="combo" dx="16" fmlaLink="$C$75" fmlaRange="$N$6:$N$10" noThreeD="1" sel="1" val="0"/>
</file>

<file path=xl/ctrlProps/ctrlProp91.xml><?xml version="1.0" encoding="utf-8"?>
<formControlPr xmlns="http://schemas.microsoft.com/office/spreadsheetml/2009/9/main" objectType="Drop" dropStyle="combo" dx="16" fmlaLink="#REF!" fmlaRange="$O$6:$O$9" sel="0" val="0"/>
</file>

<file path=xl/ctrlProps/ctrlProp92.xml><?xml version="1.0" encoding="utf-8"?>
<formControlPr xmlns="http://schemas.microsoft.com/office/spreadsheetml/2009/9/main" objectType="Drop" dropStyle="combo" dx="16" fmlaLink="#REF!" fmlaRange="$N$6:$N$9" sel="0" val="0"/>
</file>

<file path=xl/ctrlProps/ctrlProp93.xml><?xml version="1.0" encoding="utf-8"?>
<formControlPr xmlns="http://schemas.microsoft.com/office/spreadsheetml/2009/9/main" objectType="Drop" dropStyle="combo" dx="16" fmlaLink="$C$80" fmlaRange="$O$6:$O$9" noThreeD="1" sel="1" val="0"/>
</file>

<file path=xl/ctrlProps/ctrlProp94.xml><?xml version="1.0" encoding="utf-8"?>
<formControlPr xmlns="http://schemas.microsoft.com/office/spreadsheetml/2009/9/main" objectType="Drop" dropStyle="combo" dx="16" fmlaLink="$C$78" fmlaRange="$N$6:$N$10" noThreeD="1" sel="1" val="0"/>
</file>

<file path=xl/ctrlProps/ctrlProp95.xml><?xml version="1.0" encoding="utf-8"?>
<formControlPr xmlns="http://schemas.microsoft.com/office/spreadsheetml/2009/9/main" objectType="Drop" dropStyle="combo" dx="16" fmlaLink="#REF!" fmlaRange="$O$6:$O$9" sel="0" val="0"/>
</file>

<file path=xl/ctrlProps/ctrlProp96.xml><?xml version="1.0" encoding="utf-8"?>
<formControlPr xmlns="http://schemas.microsoft.com/office/spreadsheetml/2009/9/main" objectType="Drop" dropStyle="combo" dx="16" fmlaLink="#REF!" fmlaRange="$N$6:$N$9" sel="0" val="0"/>
</file>

<file path=xl/ctrlProps/ctrlProp97.xml><?xml version="1.0" encoding="utf-8"?>
<formControlPr xmlns="http://schemas.microsoft.com/office/spreadsheetml/2009/9/main" objectType="Drop" dropStyle="combo" dx="16" fmlaLink="$C$83" fmlaRange="$O$6:$O$9" noThreeD="1" sel="1" val="0"/>
</file>

<file path=xl/ctrlProps/ctrlProp98.xml><?xml version="1.0" encoding="utf-8"?>
<formControlPr xmlns="http://schemas.microsoft.com/office/spreadsheetml/2009/9/main" objectType="Drop" dropStyle="combo" dx="16" fmlaLink="$C$81" fmlaRange="$N$6:$N$10" noThreeD="1" sel="1" val="0"/>
</file>

<file path=xl/ctrlProps/ctrlProp99.xml><?xml version="1.0" encoding="utf-8"?>
<formControlPr xmlns="http://schemas.microsoft.com/office/spreadsheetml/2009/9/main" objectType="Drop" dropStyle="combo" dx="16" fmlaLink="#REF!" fmlaRange="$O$6:$O$9" sel="0" val="0"/>
</file>

<file path=xl/drawings/_rels/drawing1.xml.rels><?xml version="1.0" encoding="UTF-8" standalone="yes"?>
<Relationships xmlns="http://schemas.openxmlformats.org/package/2006/relationships"><Relationship Id="rId3" Type="http://schemas.openxmlformats.org/officeDocument/2006/relationships/image" Target="http://www.zubrizeme.cz/obrazky/texty-doprovodne/84-op-pik-logo.png" TargetMode="External"/><Relationship Id="rId2" Type="http://schemas.openxmlformats.org/officeDocument/2006/relationships/image" Target="../media/image1.png"/><Relationship Id="rId1" Type="http://schemas.openxmlformats.org/officeDocument/2006/relationships/hyperlink" Target="http://www.google.cz/url?sa=i&amp;rct=j&amp;q=&amp;esrc=s&amp;source=images&amp;cd=&amp;cad=rja&amp;uact=8&amp;ved=0ahUKEwj6-ZHVzODJAhVFxQ8KHSolD2sQjRwIBw&amp;url=http://www.zubrizeme.cz/text-prvni-vyzva-pro-mikropodnikatele-z-op-pik-2014-2020/&amp;psig=AFQjCNHTNe1q5Yr249dOSMO97FHOxxiv3Q&amp;ust=1450362593637675" TargetMode="External"/><Relationship Id="rId5" Type="http://schemas.openxmlformats.org/officeDocument/2006/relationships/image" Target="../media/image2.jpeg"/><Relationship Id="rId4" Type="http://schemas.openxmlformats.org/officeDocument/2006/relationships/hyperlink" Target="http://www.google.cz/url?sa=i&amp;rct=j&amp;q=&amp;esrc=s&amp;source=images&amp;cd=&amp;cad=rja&amp;uact=8&amp;ved=0ahUKEwiSw8utzODJAhXDKw8KHZLUAdAQjRwIBw&amp;url=http://www.seminaria.cz/akce/dotace-eu-pro-podnikatelsky-sektor-obdobi-2014-2020/&amp;psig=AFQjCNHTNe1q5Yr249dOSMO97FHOxxiv3Q&amp;ust=1450362593637675"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http://www.zubrizeme.cz/obrazky/texty-doprovodne/84-op-pik-logo.png" TargetMode="External"/><Relationship Id="rId2" Type="http://schemas.openxmlformats.org/officeDocument/2006/relationships/image" Target="../media/image1.png"/><Relationship Id="rId1" Type="http://schemas.openxmlformats.org/officeDocument/2006/relationships/hyperlink" Target="http://www.google.cz/url?sa=i&amp;rct=j&amp;q=&amp;esrc=s&amp;source=images&amp;cd=&amp;cad=rja&amp;uact=8&amp;ved=0ahUKEwj6-ZHVzODJAhVFxQ8KHSolD2sQjRwIBw&amp;url=http://www.zubrizeme.cz/text-prvni-vyzva-pro-mikropodnikatele-z-op-pik-2014-2020/&amp;psig=AFQjCNHTNe1q5Yr249dOSMO97FHOxxiv3Q&amp;ust=1450362593637675" TargetMode="External"/><Relationship Id="rId5" Type="http://schemas.openxmlformats.org/officeDocument/2006/relationships/image" Target="../media/image3.jpeg"/><Relationship Id="rId4" Type="http://schemas.openxmlformats.org/officeDocument/2006/relationships/hyperlink" Target="http://www.google.cz/url?sa=i&amp;rct=j&amp;q=&amp;esrc=s&amp;source=images&amp;cd=&amp;cad=rja&amp;uact=8&amp;ved=0ahUKEwiSw8utzODJAhXDKw8KHZLUAdAQjRwIBw&amp;url=http://www.seminaria.cz/akce/dotace-eu-pro-podnikatelsky-sektor-obdobi-2014-2020/&amp;psig=AFQjCNHTNe1q5Yr249dOSMO97FHOxxiv3Q&amp;ust=1450362593637675" TargetMode="External"/></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7" Type="http://schemas.openxmlformats.org/officeDocument/2006/relationships/image" Target="../media/image25.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drawing5.xml.rels><?xml version="1.0" encoding="UTF-8" standalone="yes"?>
<Relationships xmlns="http://schemas.openxmlformats.org/package/2006/relationships"><Relationship Id="rId3" Type="http://schemas.openxmlformats.org/officeDocument/2006/relationships/image" Target="http://www.zubrizeme.cz/obrazky/texty-doprovodne/84-op-pik-logo.png" TargetMode="External"/><Relationship Id="rId2" Type="http://schemas.openxmlformats.org/officeDocument/2006/relationships/image" Target="../media/image1.png"/><Relationship Id="rId1" Type="http://schemas.openxmlformats.org/officeDocument/2006/relationships/hyperlink" Target="http://www.google.cz/url?sa=i&amp;rct=j&amp;q=&amp;esrc=s&amp;source=images&amp;cd=&amp;cad=rja&amp;uact=8&amp;ved=0ahUKEwj6-ZHVzODJAhVFxQ8KHSolD2sQjRwIBw&amp;url=http://www.zubrizeme.cz/text-prvni-vyzva-pro-mikropodnikatele-z-op-pik-2014-2020/&amp;psig=AFQjCNHTNe1q5Yr249dOSMO97FHOxxiv3Q&amp;ust=1450362593637675" TargetMode="External"/><Relationship Id="rId5" Type="http://schemas.openxmlformats.org/officeDocument/2006/relationships/image" Target="../media/image26.jpeg"/><Relationship Id="rId4" Type="http://schemas.openxmlformats.org/officeDocument/2006/relationships/hyperlink" Target="http://www.google.cz/url?sa=i&amp;rct=j&amp;q=&amp;esrc=s&amp;source=images&amp;cd=&amp;cad=rja&amp;uact=8&amp;ved=0ahUKEwiSw8utzODJAhXDKw8KHZLUAdAQjRwIBw&amp;url=http://www.seminaria.cz/akce/dotace-eu-pro-podnikatelsky-sektor-obdobi-2014-2020/&amp;psig=AFQjCNHTNe1q5Yr249dOSMO97FHOxxiv3Q&amp;ust=1450362593637675" TargetMode="External"/></Relationships>
</file>

<file path=xl/drawings/_rels/drawing6.xml.rels><?xml version="1.0" encoding="UTF-8" standalone="yes"?>
<Relationships xmlns="http://schemas.openxmlformats.org/package/2006/relationships"><Relationship Id="rId3" Type="http://schemas.openxmlformats.org/officeDocument/2006/relationships/image" Target="http://www.zubrizeme.cz/obrazky/texty-doprovodne/84-op-pik-logo.png" TargetMode="External"/><Relationship Id="rId2" Type="http://schemas.openxmlformats.org/officeDocument/2006/relationships/image" Target="../media/image1.png"/><Relationship Id="rId1" Type="http://schemas.openxmlformats.org/officeDocument/2006/relationships/hyperlink" Target="http://www.google.cz/url?sa=i&amp;rct=j&amp;q=&amp;esrc=s&amp;source=images&amp;cd=&amp;cad=rja&amp;uact=8&amp;ved=0ahUKEwj6-ZHVzODJAhVFxQ8KHSolD2sQjRwIBw&amp;url=http://www.zubrizeme.cz/text-prvni-vyzva-pro-mikropodnikatele-z-op-pik-2014-2020/&amp;psig=AFQjCNHTNe1q5Yr249dOSMO97FHOxxiv3Q&amp;ust=1450362593637675" TargetMode="External"/><Relationship Id="rId5" Type="http://schemas.openxmlformats.org/officeDocument/2006/relationships/image" Target="../media/image27.jpeg"/><Relationship Id="rId4" Type="http://schemas.openxmlformats.org/officeDocument/2006/relationships/hyperlink" Target="http://www.google.cz/url?sa=i&amp;rct=j&amp;q=&amp;esrc=s&amp;source=images&amp;cd=&amp;cad=rja&amp;uact=8&amp;ved=0ahUKEwiSw8utzODJAhXDKw8KHZLUAdAQjRwIBw&amp;url=http://www.seminaria.cz/akce/dotace-eu-pro-podnikatelsky-sektor-obdobi-2014-2020/&amp;psig=AFQjCNHTNe1q5Yr249dOSMO97FHOxxiv3Q&amp;ust=1450362593637675" TargetMode="Externa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182880</xdr:colOff>
          <xdr:row>14</xdr:row>
          <xdr:rowOff>7620</xdr:rowOff>
        </xdr:from>
        <xdr:to>
          <xdr:col>1</xdr:col>
          <xdr:colOff>1287780</xdr:colOff>
          <xdr:row>14</xdr:row>
          <xdr:rowOff>7620</xdr:rowOff>
        </xdr:to>
        <xdr:sp macro="" textlink="">
          <xdr:nvSpPr>
            <xdr:cNvPr id="24577" name="Rozbalovací seznam 19" hidden="1">
              <a:extLst>
                <a:ext uri="{63B3BB69-23CF-44E3-9099-C40C66FF867C}">
                  <a14:compatExt spid="_x0000_s24577"/>
                </a:ext>
                <a:ext uri="{FF2B5EF4-FFF2-40B4-BE49-F238E27FC236}">
                  <a16:creationId xmlns:a16="http://schemas.microsoft.com/office/drawing/2014/main" id="{00000000-0008-0000-0000-0000016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14</xdr:row>
          <xdr:rowOff>7620</xdr:rowOff>
        </xdr:from>
        <xdr:to>
          <xdr:col>2</xdr:col>
          <xdr:colOff>541020</xdr:colOff>
          <xdr:row>14</xdr:row>
          <xdr:rowOff>7620</xdr:rowOff>
        </xdr:to>
        <xdr:sp macro="" textlink="">
          <xdr:nvSpPr>
            <xdr:cNvPr id="24594" name="Drop Down 18" hidden="1">
              <a:extLst>
                <a:ext uri="{63B3BB69-23CF-44E3-9099-C40C66FF867C}">
                  <a14:compatExt spid="_x0000_s24594"/>
                </a:ext>
                <a:ext uri="{FF2B5EF4-FFF2-40B4-BE49-F238E27FC236}">
                  <a16:creationId xmlns:a16="http://schemas.microsoft.com/office/drawing/2014/main" id="{00000000-0008-0000-0000-0000126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1112520</xdr:colOff>
          <xdr:row>16</xdr:row>
          <xdr:rowOff>7620</xdr:rowOff>
        </xdr:from>
        <xdr:to>
          <xdr:col>2</xdr:col>
          <xdr:colOff>906780</xdr:colOff>
          <xdr:row>16</xdr:row>
          <xdr:rowOff>259080</xdr:rowOff>
        </xdr:to>
        <xdr:sp macro="" textlink="">
          <xdr:nvSpPr>
            <xdr:cNvPr id="24742" name="Drop Down 166" hidden="1">
              <a:extLst>
                <a:ext uri="{63B3BB69-23CF-44E3-9099-C40C66FF867C}">
                  <a14:compatExt spid="_x0000_s24742"/>
                </a:ext>
                <a:ext uri="{FF2B5EF4-FFF2-40B4-BE49-F238E27FC236}">
                  <a16:creationId xmlns:a16="http://schemas.microsoft.com/office/drawing/2014/main" id="{00000000-0008-0000-0000-0000A66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164</xdr:row>
          <xdr:rowOff>106680</xdr:rowOff>
        </xdr:from>
        <xdr:to>
          <xdr:col>1</xdr:col>
          <xdr:colOff>1287780</xdr:colOff>
          <xdr:row>164</xdr:row>
          <xdr:rowOff>106680</xdr:rowOff>
        </xdr:to>
        <xdr:sp macro="" textlink="">
          <xdr:nvSpPr>
            <xdr:cNvPr id="24769" name="Drop Down 193" hidden="1">
              <a:extLst>
                <a:ext uri="{63B3BB69-23CF-44E3-9099-C40C66FF867C}">
                  <a14:compatExt spid="_x0000_s24769"/>
                </a:ext>
                <a:ext uri="{FF2B5EF4-FFF2-40B4-BE49-F238E27FC236}">
                  <a16:creationId xmlns:a16="http://schemas.microsoft.com/office/drawing/2014/main" id="{00000000-0008-0000-0000-0000C16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164</xdr:row>
          <xdr:rowOff>106680</xdr:rowOff>
        </xdr:from>
        <xdr:to>
          <xdr:col>2</xdr:col>
          <xdr:colOff>541020</xdr:colOff>
          <xdr:row>164</xdr:row>
          <xdr:rowOff>106680</xdr:rowOff>
        </xdr:to>
        <xdr:sp macro="" textlink="">
          <xdr:nvSpPr>
            <xdr:cNvPr id="24770" name="Drop Down 194" hidden="1">
              <a:extLst>
                <a:ext uri="{63B3BB69-23CF-44E3-9099-C40C66FF867C}">
                  <a14:compatExt spid="_x0000_s24770"/>
                </a:ext>
                <a:ext uri="{FF2B5EF4-FFF2-40B4-BE49-F238E27FC236}">
                  <a16:creationId xmlns:a16="http://schemas.microsoft.com/office/drawing/2014/main" id="{00000000-0008-0000-0000-0000C26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164</xdr:row>
          <xdr:rowOff>106680</xdr:rowOff>
        </xdr:from>
        <xdr:to>
          <xdr:col>1</xdr:col>
          <xdr:colOff>1287780</xdr:colOff>
          <xdr:row>164</xdr:row>
          <xdr:rowOff>106680</xdr:rowOff>
        </xdr:to>
        <xdr:sp macro="" textlink="">
          <xdr:nvSpPr>
            <xdr:cNvPr id="24771" name="Drop Down 195" hidden="1">
              <a:extLst>
                <a:ext uri="{63B3BB69-23CF-44E3-9099-C40C66FF867C}">
                  <a14:compatExt spid="_x0000_s24771"/>
                </a:ext>
                <a:ext uri="{FF2B5EF4-FFF2-40B4-BE49-F238E27FC236}">
                  <a16:creationId xmlns:a16="http://schemas.microsoft.com/office/drawing/2014/main" id="{00000000-0008-0000-0000-0000C36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164</xdr:row>
          <xdr:rowOff>106680</xdr:rowOff>
        </xdr:from>
        <xdr:to>
          <xdr:col>2</xdr:col>
          <xdr:colOff>541020</xdr:colOff>
          <xdr:row>164</xdr:row>
          <xdr:rowOff>106680</xdr:rowOff>
        </xdr:to>
        <xdr:sp macro="" textlink="">
          <xdr:nvSpPr>
            <xdr:cNvPr id="24772" name="Drop Down 196" hidden="1">
              <a:extLst>
                <a:ext uri="{63B3BB69-23CF-44E3-9099-C40C66FF867C}">
                  <a14:compatExt spid="_x0000_s24772"/>
                </a:ext>
                <a:ext uri="{FF2B5EF4-FFF2-40B4-BE49-F238E27FC236}">
                  <a16:creationId xmlns:a16="http://schemas.microsoft.com/office/drawing/2014/main" id="{00000000-0008-0000-0000-0000C46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164</xdr:row>
          <xdr:rowOff>106680</xdr:rowOff>
        </xdr:from>
        <xdr:to>
          <xdr:col>1</xdr:col>
          <xdr:colOff>1287780</xdr:colOff>
          <xdr:row>164</xdr:row>
          <xdr:rowOff>106680</xdr:rowOff>
        </xdr:to>
        <xdr:sp macro="" textlink="">
          <xdr:nvSpPr>
            <xdr:cNvPr id="24773" name="Drop Down 197" hidden="1">
              <a:extLst>
                <a:ext uri="{63B3BB69-23CF-44E3-9099-C40C66FF867C}">
                  <a14:compatExt spid="_x0000_s24773"/>
                </a:ext>
                <a:ext uri="{FF2B5EF4-FFF2-40B4-BE49-F238E27FC236}">
                  <a16:creationId xmlns:a16="http://schemas.microsoft.com/office/drawing/2014/main" id="{00000000-0008-0000-0000-0000C56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164</xdr:row>
          <xdr:rowOff>106680</xdr:rowOff>
        </xdr:from>
        <xdr:to>
          <xdr:col>2</xdr:col>
          <xdr:colOff>541020</xdr:colOff>
          <xdr:row>164</xdr:row>
          <xdr:rowOff>106680</xdr:rowOff>
        </xdr:to>
        <xdr:sp macro="" textlink="">
          <xdr:nvSpPr>
            <xdr:cNvPr id="24774" name="Drop Down 198" hidden="1">
              <a:extLst>
                <a:ext uri="{63B3BB69-23CF-44E3-9099-C40C66FF867C}">
                  <a14:compatExt spid="_x0000_s24774"/>
                </a:ext>
                <a:ext uri="{FF2B5EF4-FFF2-40B4-BE49-F238E27FC236}">
                  <a16:creationId xmlns:a16="http://schemas.microsoft.com/office/drawing/2014/main" id="{00000000-0008-0000-0000-0000C66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182880</xdr:colOff>
          <xdr:row>14</xdr:row>
          <xdr:rowOff>7620</xdr:rowOff>
        </xdr:from>
        <xdr:to>
          <xdr:col>2</xdr:col>
          <xdr:colOff>906780</xdr:colOff>
          <xdr:row>14</xdr:row>
          <xdr:rowOff>259080</xdr:rowOff>
        </xdr:to>
        <xdr:sp macro="" textlink="">
          <xdr:nvSpPr>
            <xdr:cNvPr id="24842" name="Drop Down 266" hidden="1">
              <a:extLst>
                <a:ext uri="{63B3BB69-23CF-44E3-9099-C40C66FF867C}">
                  <a14:compatExt spid="_x0000_s24842"/>
                </a:ext>
                <a:ext uri="{FF2B5EF4-FFF2-40B4-BE49-F238E27FC236}">
                  <a16:creationId xmlns:a16="http://schemas.microsoft.com/office/drawing/2014/main" id="{00000000-0008-0000-0000-00000A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xdr:twoCellAnchor editAs="oneCell">
    <xdr:from>
      <xdr:col>0</xdr:col>
      <xdr:colOff>47625</xdr:colOff>
      <xdr:row>0</xdr:row>
      <xdr:rowOff>47625</xdr:rowOff>
    </xdr:from>
    <xdr:to>
      <xdr:col>2</xdr:col>
      <xdr:colOff>634206</xdr:colOff>
      <xdr:row>0</xdr:row>
      <xdr:rowOff>693737</xdr:rowOff>
    </xdr:to>
    <xdr:pic>
      <xdr:nvPicPr>
        <xdr:cNvPr id="316" name="Obrázek 315" descr="http://www.zubrizeme.cz/obrazky/texty-doprovodne/84-op-pik-logo.png">
          <a:hlinkClick xmlns:r="http://schemas.openxmlformats.org/officeDocument/2006/relationships" r:id="rId1"/>
          <a:extLst>
            <a:ext uri="{FF2B5EF4-FFF2-40B4-BE49-F238E27FC236}">
              <a16:creationId xmlns:a16="http://schemas.microsoft.com/office/drawing/2014/main" id="{00000000-0008-0000-0000-00003C010000}"/>
            </a:ext>
          </a:extLst>
        </xdr:cNvPr>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47625" y="47625"/>
          <a:ext cx="2143919" cy="646112"/>
        </a:xfrm>
        <a:prstGeom prst="rect">
          <a:avLst/>
        </a:prstGeom>
        <a:noFill/>
        <a:ln>
          <a:noFill/>
        </a:ln>
      </xdr:spPr>
    </xdr:pic>
    <xdr:clientData/>
  </xdr:twoCellAnchor>
  <xdr:twoCellAnchor editAs="oneCell">
    <xdr:from>
      <xdr:col>13</xdr:col>
      <xdr:colOff>1035842</xdr:colOff>
      <xdr:row>0</xdr:row>
      <xdr:rowOff>190500</xdr:rowOff>
    </xdr:from>
    <xdr:to>
      <xdr:col>14</xdr:col>
      <xdr:colOff>961230</xdr:colOff>
      <xdr:row>0</xdr:row>
      <xdr:rowOff>693737</xdr:rowOff>
    </xdr:to>
    <xdr:pic>
      <xdr:nvPicPr>
        <xdr:cNvPr id="317" name="irc_mi" descr="003656_04_031855">
          <a:hlinkClick xmlns:r="http://schemas.openxmlformats.org/officeDocument/2006/relationships" r:id="rId4"/>
          <a:extLst>
            <a:ext uri="{FF2B5EF4-FFF2-40B4-BE49-F238E27FC236}">
              <a16:creationId xmlns:a16="http://schemas.microsoft.com/office/drawing/2014/main" id="{00000000-0008-0000-0000-00003D01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170692" y="190500"/>
          <a:ext cx="982664" cy="503237"/>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1</xdr:col>
          <xdr:colOff>182880</xdr:colOff>
          <xdr:row>17</xdr:row>
          <xdr:rowOff>7620</xdr:rowOff>
        </xdr:from>
        <xdr:to>
          <xdr:col>1</xdr:col>
          <xdr:colOff>1287780</xdr:colOff>
          <xdr:row>17</xdr:row>
          <xdr:rowOff>7620</xdr:rowOff>
        </xdr:to>
        <xdr:sp macro="" textlink="">
          <xdr:nvSpPr>
            <xdr:cNvPr id="24891" name="Rozbalovací seznam 19" hidden="1">
              <a:extLst>
                <a:ext uri="{63B3BB69-23CF-44E3-9099-C40C66FF867C}">
                  <a14:compatExt spid="_x0000_s24891"/>
                </a:ext>
                <a:ext uri="{FF2B5EF4-FFF2-40B4-BE49-F238E27FC236}">
                  <a16:creationId xmlns:a16="http://schemas.microsoft.com/office/drawing/2014/main" id="{00000000-0008-0000-0000-00003B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17</xdr:row>
          <xdr:rowOff>7620</xdr:rowOff>
        </xdr:from>
        <xdr:to>
          <xdr:col>2</xdr:col>
          <xdr:colOff>541020</xdr:colOff>
          <xdr:row>17</xdr:row>
          <xdr:rowOff>7620</xdr:rowOff>
        </xdr:to>
        <xdr:sp macro="" textlink="">
          <xdr:nvSpPr>
            <xdr:cNvPr id="24892" name="Drop Down 316" hidden="1">
              <a:extLst>
                <a:ext uri="{63B3BB69-23CF-44E3-9099-C40C66FF867C}">
                  <a14:compatExt spid="_x0000_s24892"/>
                </a:ext>
                <a:ext uri="{FF2B5EF4-FFF2-40B4-BE49-F238E27FC236}">
                  <a16:creationId xmlns:a16="http://schemas.microsoft.com/office/drawing/2014/main" id="{00000000-0008-0000-0000-00003C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1112520</xdr:colOff>
          <xdr:row>19</xdr:row>
          <xdr:rowOff>7620</xdr:rowOff>
        </xdr:from>
        <xdr:to>
          <xdr:col>2</xdr:col>
          <xdr:colOff>906780</xdr:colOff>
          <xdr:row>19</xdr:row>
          <xdr:rowOff>259080</xdr:rowOff>
        </xdr:to>
        <xdr:sp macro="" textlink="">
          <xdr:nvSpPr>
            <xdr:cNvPr id="24893" name="Drop Down 317" hidden="1">
              <a:extLst>
                <a:ext uri="{63B3BB69-23CF-44E3-9099-C40C66FF867C}">
                  <a14:compatExt spid="_x0000_s24893"/>
                </a:ext>
                <a:ext uri="{FF2B5EF4-FFF2-40B4-BE49-F238E27FC236}">
                  <a16:creationId xmlns:a16="http://schemas.microsoft.com/office/drawing/2014/main" id="{00000000-0008-0000-0000-00003D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182880</xdr:colOff>
          <xdr:row>17</xdr:row>
          <xdr:rowOff>7620</xdr:rowOff>
        </xdr:from>
        <xdr:to>
          <xdr:col>2</xdr:col>
          <xdr:colOff>906780</xdr:colOff>
          <xdr:row>17</xdr:row>
          <xdr:rowOff>259080</xdr:rowOff>
        </xdr:to>
        <xdr:sp macro="" textlink="">
          <xdr:nvSpPr>
            <xdr:cNvPr id="24894" name="Drop Down 318" hidden="1">
              <a:extLst>
                <a:ext uri="{63B3BB69-23CF-44E3-9099-C40C66FF867C}">
                  <a14:compatExt spid="_x0000_s24894"/>
                </a:ext>
                <a:ext uri="{FF2B5EF4-FFF2-40B4-BE49-F238E27FC236}">
                  <a16:creationId xmlns:a16="http://schemas.microsoft.com/office/drawing/2014/main" id="{00000000-0008-0000-0000-00003E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20</xdr:row>
          <xdr:rowOff>7620</xdr:rowOff>
        </xdr:from>
        <xdr:to>
          <xdr:col>1</xdr:col>
          <xdr:colOff>1287780</xdr:colOff>
          <xdr:row>20</xdr:row>
          <xdr:rowOff>7620</xdr:rowOff>
        </xdr:to>
        <xdr:sp macro="" textlink="">
          <xdr:nvSpPr>
            <xdr:cNvPr id="24895" name="Rozbalovací seznam 19" hidden="1">
              <a:extLst>
                <a:ext uri="{63B3BB69-23CF-44E3-9099-C40C66FF867C}">
                  <a14:compatExt spid="_x0000_s24895"/>
                </a:ext>
                <a:ext uri="{FF2B5EF4-FFF2-40B4-BE49-F238E27FC236}">
                  <a16:creationId xmlns:a16="http://schemas.microsoft.com/office/drawing/2014/main" id="{00000000-0008-0000-0000-00003F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20</xdr:row>
          <xdr:rowOff>7620</xdr:rowOff>
        </xdr:from>
        <xdr:to>
          <xdr:col>2</xdr:col>
          <xdr:colOff>541020</xdr:colOff>
          <xdr:row>20</xdr:row>
          <xdr:rowOff>7620</xdr:rowOff>
        </xdr:to>
        <xdr:sp macro="" textlink="">
          <xdr:nvSpPr>
            <xdr:cNvPr id="24896" name="Drop Down 320" hidden="1">
              <a:extLst>
                <a:ext uri="{63B3BB69-23CF-44E3-9099-C40C66FF867C}">
                  <a14:compatExt spid="_x0000_s24896"/>
                </a:ext>
                <a:ext uri="{FF2B5EF4-FFF2-40B4-BE49-F238E27FC236}">
                  <a16:creationId xmlns:a16="http://schemas.microsoft.com/office/drawing/2014/main" id="{00000000-0008-0000-0000-000040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1112520</xdr:colOff>
          <xdr:row>22</xdr:row>
          <xdr:rowOff>7620</xdr:rowOff>
        </xdr:from>
        <xdr:to>
          <xdr:col>2</xdr:col>
          <xdr:colOff>906780</xdr:colOff>
          <xdr:row>22</xdr:row>
          <xdr:rowOff>259080</xdr:rowOff>
        </xdr:to>
        <xdr:sp macro="" textlink="">
          <xdr:nvSpPr>
            <xdr:cNvPr id="24897" name="Drop Down 321" hidden="1">
              <a:extLst>
                <a:ext uri="{63B3BB69-23CF-44E3-9099-C40C66FF867C}">
                  <a14:compatExt spid="_x0000_s24897"/>
                </a:ext>
                <a:ext uri="{FF2B5EF4-FFF2-40B4-BE49-F238E27FC236}">
                  <a16:creationId xmlns:a16="http://schemas.microsoft.com/office/drawing/2014/main" id="{00000000-0008-0000-0000-000041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182880</xdr:colOff>
          <xdr:row>20</xdr:row>
          <xdr:rowOff>7620</xdr:rowOff>
        </xdr:from>
        <xdr:to>
          <xdr:col>2</xdr:col>
          <xdr:colOff>906780</xdr:colOff>
          <xdr:row>20</xdr:row>
          <xdr:rowOff>259080</xdr:rowOff>
        </xdr:to>
        <xdr:sp macro="" textlink="">
          <xdr:nvSpPr>
            <xdr:cNvPr id="24898" name="Drop Down 322" hidden="1">
              <a:extLst>
                <a:ext uri="{63B3BB69-23CF-44E3-9099-C40C66FF867C}">
                  <a14:compatExt spid="_x0000_s24898"/>
                </a:ext>
                <a:ext uri="{FF2B5EF4-FFF2-40B4-BE49-F238E27FC236}">
                  <a16:creationId xmlns:a16="http://schemas.microsoft.com/office/drawing/2014/main" id="{00000000-0008-0000-0000-000042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23</xdr:row>
          <xdr:rowOff>7620</xdr:rowOff>
        </xdr:from>
        <xdr:to>
          <xdr:col>1</xdr:col>
          <xdr:colOff>1287780</xdr:colOff>
          <xdr:row>23</xdr:row>
          <xdr:rowOff>7620</xdr:rowOff>
        </xdr:to>
        <xdr:sp macro="" textlink="">
          <xdr:nvSpPr>
            <xdr:cNvPr id="24899" name="Rozbalovací seznam 19" hidden="1">
              <a:extLst>
                <a:ext uri="{63B3BB69-23CF-44E3-9099-C40C66FF867C}">
                  <a14:compatExt spid="_x0000_s24899"/>
                </a:ext>
                <a:ext uri="{FF2B5EF4-FFF2-40B4-BE49-F238E27FC236}">
                  <a16:creationId xmlns:a16="http://schemas.microsoft.com/office/drawing/2014/main" id="{00000000-0008-0000-0000-000043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23</xdr:row>
          <xdr:rowOff>7620</xdr:rowOff>
        </xdr:from>
        <xdr:to>
          <xdr:col>2</xdr:col>
          <xdr:colOff>541020</xdr:colOff>
          <xdr:row>23</xdr:row>
          <xdr:rowOff>7620</xdr:rowOff>
        </xdr:to>
        <xdr:sp macro="" textlink="">
          <xdr:nvSpPr>
            <xdr:cNvPr id="24900" name="Drop Down 324" hidden="1">
              <a:extLst>
                <a:ext uri="{63B3BB69-23CF-44E3-9099-C40C66FF867C}">
                  <a14:compatExt spid="_x0000_s24900"/>
                </a:ext>
                <a:ext uri="{FF2B5EF4-FFF2-40B4-BE49-F238E27FC236}">
                  <a16:creationId xmlns:a16="http://schemas.microsoft.com/office/drawing/2014/main" id="{00000000-0008-0000-0000-000044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1112520</xdr:colOff>
          <xdr:row>25</xdr:row>
          <xdr:rowOff>7620</xdr:rowOff>
        </xdr:from>
        <xdr:to>
          <xdr:col>2</xdr:col>
          <xdr:colOff>906780</xdr:colOff>
          <xdr:row>25</xdr:row>
          <xdr:rowOff>259080</xdr:rowOff>
        </xdr:to>
        <xdr:sp macro="" textlink="">
          <xdr:nvSpPr>
            <xdr:cNvPr id="24901" name="Drop Down 325" hidden="1">
              <a:extLst>
                <a:ext uri="{63B3BB69-23CF-44E3-9099-C40C66FF867C}">
                  <a14:compatExt spid="_x0000_s24901"/>
                </a:ext>
                <a:ext uri="{FF2B5EF4-FFF2-40B4-BE49-F238E27FC236}">
                  <a16:creationId xmlns:a16="http://schemas.microsoft.com/office/drawing/2014/main" id="{00000000-0008-0000-0000-000045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182880</xdr:colOff>
          <xdr:row>23</xdr:row>
          <xdr:rowOff>7620</xdr:rowOff>
        </xdr:from>
        <xdr:to>
          <xdr:col>2</xdr:col>
          <xdr:colOff>906780</xdr:colOff>
          <xdr:row>23</xdr:row>
          <xdr:rowOff>259080</xdr:rowOff>
        </xdr:to>
        <xdr:sp macro="" textlink="">
          <xdr:nvSpPr>
            <xdr:cNvPr id="24902" name="Drop Down 326" hidden="1">
              <a:extLst>
                <a:ext uri="{63B3BB69-23CF-44E3-9099-C40C66FF867C}">
                  <a14:compatExt spid="_x0000_s24902"/>
                </a:ext>
                <a:ext uri="{FF2B5EF4-FFF2-40B4-BE49-F238E27FC236}">
                  <a16:creationId xmlns:a16="http://schemas.microsoft.com/office/drawing/2014/main" id="{00000000-0008-0000-0000-000046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26</xdr:row>
          <xdr:rowOff>7620</xdr:rowOff>
        </xdr:from>
        <xdr:to>
          <xdr:col>1</xdr:col>
          <xdr:colOff>1287780</xdr:colOff>
          <xdr:row>26</xdr:row>
          <xdr:rowOff>7620</xdr:rowOff>
        </xdr:to>
        <xdr:sp macro="" textlink="">
          <xdr:nvSpPr>
            <xdr:cNvPr id="24903" name="Rozbalovací seznam 19" hidden="1">
              <a:extLst>
                <a:ext uri="{63B3BB69-23CF-44E3-9099-C40C66FF867C}">
                  <a14:compatExt spid="_x0000_s24903"/>
                </a:ext>
                <a:ext uri="{FF2B5EF4-FFF2-40B4-BE49-F238E27FC236}">
                  <a16:creationId xmlns:a16="http://schemas.microsoft.com/office/drawing/2014/main" id="{00000000-0008-0000-0000-000047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26</xdr:row>
          <xdr:rowOff>7620</xdr:rowOff>
        </xdr:from>
        <xdr:to>
          <xdr:col>2</xdr:col>
          <xdr:colOff>541020</xdr:colOff>
          <xdr:row>26</xdr:row>
          <xdr:rowOff>7620</xdr:rowOff>
        </xdr:to>
        <xdr:sp macro="" textlink="">
          <xdr:nvSpPr>
            <xdr:cNvPr id="24904" name="Drop Down 328" hidden="1">
              <a:extLst>
                <a:ext uri="{63B3BB69-23CF-44E3-9099-C40C66FF867C}">
                  <a14:compatExt spid="_x0000_s24904"/>
                </a:ext>
                <a:ext uri="{FF2B5EF4-FFF2-40B4-BE49-F238E27FC236}">
                  <a16:creationId xmlns:a16="http://schemas.microsoft.com/office/drawing/2014/main" id="{00000000-0008-0000-0000-000048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1112520</xdr:colOff>
          <xdr:row>28</xdr:row>
          <xdr:rowOff>7620</xdr:rowOff>
        </xdr:from>
        <xdr:to>
          <xdr:col>2</xdr:col>
          <xdr:colOff>906780</xdr:colOff>
          <xdr:row>28</xdr:row>
          <xdr:rowOff>259080</xdr:rowOff>
        </xdr:to>
        <xdr:sp macro="" textlink="">
          <xdr:nvSpPr>
            <xdr:cNvPr id="24905" name="Drop Down 329" hidden="1">
              <a:extLst>
                <a:ext uri="{63B3BB69-23CF-44E3-9099-C40C66FF867C}">
                  <a14:compatExt spid="_x0000_s24905"/>
                </a:ext>
                <a:ext uri="{FF2B5EF4-FFF2-40B4-BE49-F238E27FC236}">
                  <a16:creationId xmlns:a16="http://schemas.microsoft.com/office/drawing/2014/main" id="{00000000-0008-0000-0000-000049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182880</xdr:colOff>
          <xdr:row>26</xdr:row>
          <xdr:rowOff>7620</xdr:rowOff>
        </xdr:from>
        <xdr:to>
          <xdr:col>2</xdr:col>
          <xdr:colOff>906780</xdr:colOff>
          <xdr:row>26</xdr:row>
          <xdr:rowOff>259080</xdr:rowOff>
        </xdr:to>
        <xdr:sp macro="" textlink="">
          <xdr:nvSpPr>
            <xdr:cNvPr id="24906" name="Drop Down 330" hidden="1">
              <a:extLst>
                <a:ext uri="{63B3BB69-23CF-44E3-9099-C40C66FF867C}">
                  <a14:compatExt spid="_x0000_s24906"/>
                </a:ext>
                <a:ext uri="{FF2B5EF4-FFF2-40B4-BE49-F238E27FC236}">
                  <a16:creationId xmlns:a16="http://schemas.microsoft.com/office/drawing/2014/main" id="{00000000-0008-0000-0000-00004A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29</xdr:row>
          <xdr:rowOff>7620</xdr:rowOff>
        </xdr:from>
        <xdr:to>
          <xdr:col>1</xdr:col>
          <xdr:colOff>1287780</xdr:colOff>
          <xdr:row>29</xdr:row>
          <xdr:rowOff>7620</xdr:rowOff>
        </xdr:to>
        <xdr:sp macro="" textlink="">
          <xdr:nvSpPr>
            <xdr:cNvPr id="24907" name="Rozbalovací seznam 19" hidden="1">
              <a:extLst>
                <a:ext uri="{63B3BB69-23CF-44E3-9099-C40C66FF867C}">
                  <a14:compatExt spid="_x0000_s24907"/>
                </a:ext>
                <a:ext uri="{FF2B5EF4-FFF2-40B4-BE49-F238E27FC236}">
                  <a16:creationId xmlns:a16="http://schemas.microsoft.com/office/drawing/2014/main" id="{00000000-0008-0000-0000-00004B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29</xdr:row>
          <xdr:rowOff>7620</xdr:rowOff>
        </xdr:from>
        <xdr:to>
          <xdr:col>2</xdr:col>
          <xdr:colOff>541020</xdr:colOff>
          <xdr:row>29</xdr:row>
          <xdr:rowOff>7620</xdr:rowOff>
        </xdr:to>
        <xdr:sp macro="" textlink="">
          <xdr:nvSpPr>
            <xdr:cNvPr id="24908" name="Drop Down 332" hidden="1">
              <a:extLst>
                <a:ext uri="{63B3BB69-23CF-44E3-9099-C40C66FF867C}">
                  <a14:compatExt spid="_x0000_s24908"/>
                </a:ext>
                <a:ext uri="{FF2B5EF4-FFF2-40B4-BE49-F238E27FC236}">
                  <a16:creationId xmlns:a16="http://schemas.microsoft.com/office/drawing/2014/main" id="{00000000-0008-0000-0000-00004C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1112520</xdr:colOff>
          <xdr:row>31</xdr:row>
          <xdr:rowOff>7620</xdr:rowOff>
        </xdr:from>
        <xdr:to>
          <xdr:col>2</xdr:col>
          <xdr:colOff>906780</xdr:colOff>
          <xdr:row>31</xdr:row>
          <xdr:rowOff>259080</xdr:rowOff>
        </xdr:to>
        <xdr:sp macro="" textlink="">
          <xdr:nvSpPr>
            <xdr:cNvPr id="24909" name="Drop Down 333" hidden="1">
              <a:extLst>
                <a:ext uri="{63B3BB69-23CF-44E3-9099-C40C66FF867C}">
                  <a14:compatExt spid="_x0000_s24909"/>
                </a:ext>
                <a:ext uri="{FF2B5EF4-FFF2-40B4-BE49-F238E27FC236}">
                  <a16:creationId xmlns:a16="http://schemas.microsoft.com/office/drawing/2014/main" id="{00000000-0008-0000-0000-00004D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182880</xdr:colOff>
          <xdr:row>29</xdr:row>
          <xdr:rowOff>7620</xdr:rowOff>
        </xdr:from>
        <xdr:to>
          <xdr:col>2</xdr:col>
          <xdr:colOff>906780</xdr:colOff>
          <xdr:row>29</xdr:row>
          <xdr:rowOff>259080</xdr:rowOff>
        </xdr:to>
        <xdr:sp macro="" textlink="">
          <xdr:nvSpPr>
            <xdr:cNvPr id="24910" name="Drop Down 334" hidden="1">
              <a:extLst>
                <a:ext uri="{63B3BB69-23CF-44E3-9099-C40C66FF867C}">
                  <a14:compatExt spid="_x0000_s24910"/>
                </a:ext>
                <a:ext uri="{FF2B5EF4-FFF2-40B4-BE49-F238E27FC236}">
                  <a16:creationId xmlns:a16="http://schemas.microsoft.com/office/drawing/2014/main" id="{00000000-0008-0000-0000-00004E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32</xdr:row>
          <xdr:rowOff>7620</xdr:rowOff>
        </xdr:from>
        <xdr:to>
          <xdr:col>1</xdr:col>
          <xdr:colOff>1287780</xdr:colOff>
          <xdr:row>32</xdr:row>
          <xdr:rowOff>7620</xdr:rowOff>
        </xdr:to>
        <xdr:sp macro="" textlink="">
          <xdr:nvSpPr>
            <xdr:cNvPr id="24911" name="Rozbalovací seznam 19" hidden="1">
              <a:extLst>
                <a:ext uri="{63B3BB69-23CF-44E3-9099-C40C66FF867C}">
                  <a14:compatExt spid="_x0000_s24911"/>
                </a:ext>
                <a:ext uri="{FF2B5EF4-FFF2-40B4-BE49-F238E27FC236}">
                  <a16:creationId xmlns:a16="http://schemas.microsoft.com/office/drawing/2014/main" id="{00000000-0008-0000-0000-00004F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32</xdr:row>
          <xdr:rowOff>7620</xdr:rowOff>
        </xdr:from>
        <xdr:to>
          <xdr:col>2</xdr:col>
          <xdr:colOff>541020</xdr:colOff>
          <xdr:row>32</xdr:row>
          <xdr:rowOff>7620</xdr:rowOff>
        </xdr:to>
        <xdr:sp macro="" textlink="">
          <xdr:nvSpPr>
            <xdr:cNvPr id="24912" name="Drop Down 336" hidden="1">
              <a:extLst>
                <a:ext uri="{63B3BB69-23CF-44E3-9099-C40C66FF867C}">
                  <a14:compatExt spid="_x0000_s24912"/>
                </a:ext>
                <a:ext uri="{FF2B5EF4-FFF2-40B4-BE49-F238E27FC236}">
                  <a16:creationId xmlns:a16="http://schemas.microsoft.com/office/drawing/2014/main" id="{00000000-0008-0000-0000-000050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1112520</xdr:colOff>
          <xdr:row>34</xdr:row>
          <xdr:rowOff>7620</xdr:rowOff>
        </xdr:from>
        <xdr:to>
          <xdr:col>2</xdr:col>
          <xdr:colOff>906780</xdr:colOff>
          <xdr:row>34</xdr:row>
          <xdr:rowOff>259080</xdr:rowOff>
        </xdr:to>
        <xdr:sp macro="" textlink="">
          <xdr:nvSpPr>
            <xdr:cNvPr id="24913" name="Drop Down 337" hidden="1">
              <a:extLst>
                <a:ext uri="{63B3BB69-23CF-44E3-9099-C40C66FF867C}">
                  <a14:compatExt spid="_x0000_s24913"/>
                </a:ext>
                <a:ext uri="{FF2B5EF4-FFF2-40B4-BE49-F238E27FC236}">
                  <a16:creationId xmlns:a16="http://schemas.microsoft.com/office/drawing/2014/main" id="{00000000-0008-0000-0000-000051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182880</xdr:colOff>
          <xdr:row>32</xdr:row>
          <xdr:rowOff>7620</xdr:rowOff>
        </xdr:from>
        <xdr:to>
          <xdr:col>2</xdr:col>
          <xdr:colOff>906780</xdr:colOff>
          <xdr:row>32</xdr:row>
          <xdr:rowOff>259080</xdr:rowOff>
        </xdr:to>
        <xdr:sp macro="" textlink="">
          <xdr:nvSpPr>
            <xdr:cNvPr id="24914" name="Drop Down 338" hidden="1">
              <a:extLst>
                <a:ext uri="{63B3BB69-23CF-44E3-9099-C40C66FF867C}">
                  <a14:compatExt spid="_x0000_s24914"/>
                </a:ext>
                <a:ext uri="{FF2B5EF4-FFF2-40B4-BE49-F238E27FC236}">
                  <a16:creationId xmlns:a16="http://schemas.microsoft.com/office/drawing/2014/main" id="{00000000-0008-0000-0000-000052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35</xdr:row>
          <xdr:rowOff>7620</xdr:rowOff>
        </xdr:from>
        <xdr:to>
          <xdr:col>1</xdr:col>
          <xdr:colOff>1287780</xdr:colOff>
          <xdr:row>35</xdr:row>
          <xdr:rowOff>7620</xdr:rowOff>
        </xdr:to>
        <xdr:sp macro="" textlink="">
          <xdr:nvSpPr>
            <xdr:cNvPr id="24915" name="Rozbalovací seznam 19" hidden="1">
              <a:extLst>
                <a:ext uri="{63B3BB69-23CF-44E3-9099-C40C66FF867C}">
                  <a14:compatExt spid="_x0000_s24915"/>
                </a:ext>
                <a:ext uri="{FF2B5EF4-FFF2-40B4-BE49-F238E27FC236}">
                  <a16:creationId xmlns:a16="http://schemas.microsoft.com/office/drawing/2014/main" id="{00000000-0008-0000-0000-000053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35</xdr:row>
          <xdr:rowOff>7620</xdr:rowOff>
        </xdr:from>
        <xdr:to>
          <xdr:col>2</xdr:col>
          <xdr:colOff>541020</xdr:colOff>
          <xdr:row>35</xdr:row>
          <xdr:rowOff>7620</xdr:rowOff>
        </xdr:to>
        <xdr:sp macro="" textlink="">
          <xdr:nvSpPr>
            <xdr:cNvPr id="24916" name="Drop Down 340" hidden="1">
              <a:extLst>
                <a:ext uri="{63B3BB69-23CF-44E3-9099-C40C66FF867C}">
                  <a14:compatExt spid="_x0000_s24916"/>
                </a:ext>
                <a:ext uri="{FF2B5EF4-FFF2-40B4-BE49-F238E27FC236}">
                  <a16:creationId xmlns:a16="http://schemas.microsoft.com/office/drawing/2014/main" id="{00000000-0008-0000-0000-000054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1112520</xdr:colOff>
          <xdr:row>37</xdr:row>
          <xdr:rowOff>7620</xdr:rowOff>
        </xdr:from>
        <xdr:to>
          <xdr:col>2</xdr:col>
          <xdr:colOff>906780</xdr:colOff>
          <xdr:row>37</xdr:row>
          <xdr:rowOff>259080</xdr:rowOff>
        </xdr:to>
        <xdr:sp macro="" textlink="">
          <xdr:nvSpPr>
            <xdr:cNvPr id="24917" name="Drop Down 341" hidden="1">
              <a:extLst>
                <a:ext uri="{63B3BB69-23CF-44E3-9099-C40C66FF867C}">
                  <a14:compatExt spid="_x0000_s24917"/>
                </a:ext>
                <a:ext uri="{FF2B5EF4-FFF2-40B4-BE49-F238E27FC236}">
                  <a16:creationId xmlns:a16="http://schemas.microsoft.com/office/drawing/2014/main" id="{00000000-0008-0000-0000-000055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182880</xdr:colOff>
          <xdr:row>35</xdr:row>
          <xdr:rowOff>7620</xdr:rowOff>
        </xdr:from>
        <xdr:to>
          <xdr:col>2</xdr:col>
          <xdr:colOff>906780</xdr:colOff>
          <xdr:row>35</xdr:row>
          <xdr:rowOff>259080</xdr:rowOff>
        </xdr:to>
        <xdr:sp macro="" textlink="">
          <xdr:nvSpPr>
            <xdr:cNvPr id="24918" name="Drop Down 342" hidden="1">
              <a:extLst>
                <a:ext uri="{63B3BB69-23CF-44E3-9099-C40C66FF867C}">
                  <a14:compatExt spid="_x0000_s24918"/>
                </a:ext>
                <a:ext uri="{FF2B5EF4-FFF2-40B4-BE49-F238E27FC236}">
                  <a16:creationId xmlns:a16="http://schemas.microsoft.com/office/drawing/2014/main" id="{00000000-0008-0000-0000-000056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38</xdr:row>
          <xdr:rowOff>7620</xdr:rowOff>
        </xdr:from>
        <xdr:to>
          <xdr:col>1</xdr:col>
          <xdr:colOff>1287780</xdr:colOff>
          <xdr:row>38</xdr:row>
          <xdr:rowOff>7620</xdr:rowOff>
        </xdr:to>
        <xdr:sp macro="" textlink="">
          <xdr:nvSpPr>
            <xdr:cNvPr id="24919" name="Rozbalovací seznam 19" hidden="1">
              <a:extLst>
                <a:ext uri="{63B3BB69-23CF-44E3-9099-C40C66FF867C}">
                  <a14:compatExt spid="_x0000_s24919"/>
                </a:ext>
                <a:ext uri="{FF2B5EF4-FFF2-40B4-BE49-F238E27FC236}">
                  <a16:creationId xmlns:a16="http://schemas.microsoft.com/office/drawing/2014/main" id="{00000000-0008-0000-0000-000057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38</xdr:row>
          <xdr:rowOff>7620</xdr:rowOff>
        </xdr:from>
        <xdr:to>
          <xdr:col>2</xdr:col>
          <xdr:colOff>541020</xdr:colOff>
          <xdr:row>38</xdr:row>
          <xdr:rowOff>7620</xdr:rowOff>
        </xdr:to>
        <xdr:sp macro="" textlink="">
          <xdr:nvSpPr>
            <xdr:cNvPr id="24920" name="Drop Down 344" hidden="1">
              <a:extLst>
                <a:ext uri="{63B3BB69-23CF-44E3-9099-C40C66FF867C}">
                  <a14:compatExt spid="_x0000_s24920"/>
                </a:ext>
                <a:ext uri="{FF2B5EF4-FFF2-40B4-BE49-F238E27FC236}">
                  <a16:creationId xmlns:a16="http://schemas.microsoft.com/office/drawing/2014/main" id="{00000000-0008-0000-0000-000058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1112520</xdr:colOff>
          <xdr:row>40</xdr:row>
          <xdr:rowOff>7620</xdr:rowOff>
        </xdr:from>
        <xdr:to>
          <xdr:col>2</xdr:col>
          <xdr:colOff>906780</xdr:colOff>
          <xdr:row>40</xdr:row>
          <xdr:rowOff>259080</xdr:rowOff>
        </xdr:to>
        <xdr:sp macro="" textlink="">
          <xdr:nvSpPr>
            <xdr:cNvPr id="24921" name="Drop Down 345" hidden="1">
              <a:extLst>
                <a:ext uri="{63B3BB69-23CF-44E3-9099-C40C66FF867C}">
                  <a14:compatExt spid="_x0000_s24921"/>
                </a:ext>
                <a:ext uri="{FF2B5EF4-FFF2-40B4-BE49-F238E27FC236}">
                  <a16:creationId xmlns:a16="http://schemas.microsoft.com/office/drawing/2014/main" id="{00000000-0008-0000-0000-000059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182880</xdr:colOff>
          <xdr:row>38</xdr:row>
          <xdr:rowOff>7620</xdr:rowOff>
        </xdr:from>
        <xdr:to>
          <xdr:col>2</xdr:col>
          <xdr:colOff>906780</xdr:colOff>
          <xdr:row>38</xdr:row>
          <xdr:rowOff>259080</xdr:rowOff>
        </xdr:to>
        <xdr:sp macro="" textlink="">
          <xdr:nvSpPr>
            <xdr:cNvPr id="24922" name="Drop Down 346" hidden="1">
              <a:extLst>
                <a:ext uri="{63B3BB69-23CF-44E3-9099-C40C66FF867C}">
                  <a14:compatExt spid="_x0000_s24922"/>
                </a:ext>
                <a:ext uri="{FF2B5EF4-FFF2-40B4-BE49-F238E27FC236}">
                  <a16:creationId xmlns:a16="http://schemas.microsoft.com/office/drawing/2014/main" id="{00000000-0008-0000-0000-00005A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41</xdr:row>
          <xdr:rowOff>7620</xdr:rowOff>
        </xdr:from>
        <xdr:to>
          <xdr:col>1</xdr:col>
          <xdr:colOff>1287780</xdr:colOff>
          <xdr:row>41</xdr:row>
          <xdr:rowOff>7620</xdr:rowOff>
        </xdr:to>
        <xdr:sp macro="" textlink="">
          <xdr:nvSpPr>
            <xdr:cNvPr id="24923" name="Rozbalovací seznam 19" hidden="1">
              <a:extLst>
                <a:ext uri="{63B3BB69-23CF-44E3-9099-C40C66FF867C}">
                  <a14:compatExt spid="_x0000_s24923"/>
                </a:ext>
                <a:ext uri="{FF2B5EF4-FFF2-40B4-BE49-F238E27FC236}">
                  <a16:creationId xmlns:a16="http://schemas.microsoft.com/office/drawing/2014/main" id="{00000000-0008-0000-0000-00005B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41</xdr:row>
          <xdr:rowOff>7620</xdr:rowOff>
        </xdr:from>
        <xdr:to>
          <xdr:col>2</xdr:col>
          <xdr:colOff>541020</xdr:colOff>
          <xdr:row>41</xdr:row>
          <xdr:rowOff>7620</xdr:rowOff>
        </xdr:to>
        <xdr:sp macro="" textlink="">
          <xdr:nvSpPr>
            <xdr:cNvPr id="24924" name="Drop Down 348" hidden="1">
              <a:extLst>
                <a:ext uri="{63B3BB69-23CF-44E3-9099-C40C66FF867C}">
                  <a14:compatExt spid="_x0000_s24924"/>
                </a:ext>
                <a:ext uri="{FF2B5EF4-FFF2-40B4-BE49-F238E27FC236}">
                  <a16:creationId xmlns:a16="http://schemas.microsoft.com/office/drawing/2014/main" id="{00000000-0008-0000-0000-00005C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1112520</xdr:colOff>
          <xdr:row>43</xdr:row>
          <xdr:rowOff>7620</xdr:rowOff>
        </xdr:from>
        <xdr:to>
          <xdr:col>2</xdr:col>
          <xdr:colOff>906780</xdr:colOff>
          <xdr:row>43</xdr:row>
          <xdr:rowOff>259080</xdr:rowOff>
        </xdr:to>
        <xdr:sp macro="" textlink="">
          <xdr:nvSpPr>
            <xdr:cNvPr id="24925" name="Drop Down 349" hidden="1">
              <a:extLst>
                <a:ext uri="{63B3BB69-23CF-44E3-9099-C40C66FF867C}">
                  <a14:compatExt spid="_x0000_s24925"/>
                </a:ext>
                <a:ext uri="{FF2B5EF4-FFF2-40B4-BE49-F238E27FC236}">
                  <a16:creationId xmlns:a16="http://schemas.microsoft.com/office/drawing/2014/main" id="{00000000-0008-0000-0000-00005D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182880</xdr:colOff>
          <xdr:row>41</xdr:row>
          <xdr:rowOff>7620</xdr:rowOff>
        </xdr:from>
        <xdr:to>
          <xdr:col>2</xdr:col>
          <xdr:colOff>906780</xdr:colOff>
          <xdr:row>41</xdr:row>
          <xdr:rowOff>259080</xdr:rowOff>
        </xdr:to>
        <xdr:sp macro="" textlink="">
          <xdr:nvSpPr>
            <xdr:cNvPr id="24926" name="Drop Down 350" hidden="1">
              <a:extLst>
                <a:ext uri="{63B3BB69-23CF-44E3-9099-C40C66FF867C}">
                  <a14:compatExt spid="_x0000_s24926"/>
                </a:ext>
                <a:ext uri="{FF2B5EF4-FFF2-40B4-BE49-F238E27FC236}">
                  <a16:creationId xmlns:a16="http://schemas.microsoft.com/office/drawing/2014/main" id="{00000000-0008-0000-0000-00005E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44</xdr:row>
          <xdr:rowOff>7620</xdr:rowOff>
        </xdr:from>
        <xdr:to>
          <xdr:col>1</xdr:col>
          <xdr:colOff>1287780</xdr:colOff>
          <xdr:row>44</xdr:row>
          <xdr:rowOff>7620</xdr:rowOff>
        </xdr:to>
        <xdr:sp macro="" textlink="">
          <xdr:nvSpPr>
            <xdr:cNvPr id="24927" name="Rozbalovací seznam 19" hidden="1">
              <a:extLst>
                <a:ext uri="{63B3BB69-23CF-44E3-9099-C40C66FF867C}">
                  <a14:compatExt spid="_x0000_s24927"/>
                </a:ext>
                <a:ext uri="{FF2B5EF4-FFF2-40B4-BE49-F238E27FC236}">
                  <a16:creationId xmlns:a16="http://schemas.microsoft.com/office/drawing/2014/main" id="{00000000-0008-0000-0000-00005F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44</xdr:row>
          <xdr:rowOff>7620</xdr:rowOff>
        </xdr:from>
        <xdr:to>
          <xdr:col>2</xdr:col>
          <xdr:colOff>541020</xdr:colOff>
          <xdr:row>44</xdr:row>
          <xdr:rowOff>7620</xdr:rowOff>
        </xdr:to>
        <xdr:sp macro="" textlink="">
          <xdr:nvSpPr>
            <xdr:cNvPr id="24928" name="Drop Down 352" hidden="1">
              <a:extLst>
                <a:ext uri="{63B3BB69-23CF-44E3-9099-C40C66FF867C}">
                  <a14:compatExt spid="_x0000_s24928"/>
                </a:ext>
                <a:ext uri="{FF2B5EF4-FFF2-40B4-BE49-F238E27FC236}">
                  <a16:creationId xmlns:a16="http://schemas.microsoft.com/office/drawing/2014/main" id="{00000000-0008-0000-0000-000060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1112520</xdr:colOff>
          <xdr:row>46</xdr:row>
          <xdr:rowOff>7620</xdr:rowOff>
        </xdr:from>
        <xdr:to>
          <xdr:col>2</xdr:col>
          <xdr:colOff>906780</xdr:colOff>
          <xdr:row>46</xdr:row>
          <xdr:rowOff>259080</xdr:rowOff>
        </xdr:to>
        <xdr:sp macro="" textlink="">
          <xdr:nvSpPr>
            <xdr:cNvPr id="24929" name="Drop Down 353" hidden="1">
              <a:extLst>
                <a:ext uri="{63B3BB69-23CF-44E3-9099-C40C66FF867C}">
                  <a14:compatExt spid="_x0000_s24929"/>
                </a:ext>
                <a:ext uri="{FF2B5EF4-FFF2-40B4-BE49-F238E27FC236}">
                  <a16:creationId xmlns:a16="http://schemas.microsoft.com/office/drawing/2014/main" id="{00000000-0008-0000-0000-000061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182880</xdr:colOff>
          <xdr:row>44</xdr:row>
          <xdr:rowOff>7620</xdr:rowOff>
        </xdr:from>
        <xdr:to>
          <xdr:col>2</xdr:col>
          <xdr:colOff>906780</xdr:colOff>
          <xdr:row>44</xdr:row>
          <xdr:rowOff>259080</xdr:rowOff>
        </xdr:to>
        <xdr:sp macro="" textlink="">
          <xdr:nvSpPr>
            <xdr:cNvPr id="24930" name="Drop Down 354" hidden="1">
              <a:extLst>
                <a:ext uri="{63B3BB69-23CF-44E3-9099-C40C66FF867C}">
                  <a14:compatExt spid="_x0000_s24930"/>
                </a:ext>
                <a:ext uri="{FF2B5EF4-FFF2-40B4-BE49-F238E27FC236}">
                  <a16:creationId xmlns:a16="http://schemas.microsoft.com/office/drawing/2014/main" id="{00000000-0008-0000-0000-000062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47</xdr:row>
          <xdr:rowOff>7620</xdr:rowOff>
        </xdr:from>
        <xdr:to>
          <xdr:col>1</xdr:col>
          <xdr:colOff>1287780</xdr:colOff>
          <xdr:row>47</xdr:row>
          <xdr:rowOff>7620</xdr:rowOff>
        </xdr:to>
        <xdr:sp macro="" textlink="">
          <xdr:nvSpPr>
            <xdr:cNvPr id="24931" name="Rozbalovací seznam 19" hidden="1">
              <a:extLst>
                <a:ext uri="{63B3BB69-23CF-44E3-9099-C40C66FF867C}">
                  <a14:compatExt spid="_x0000_s24931"/>
                </a:ext>
                <a:ext uri="{FF2B5EF4-FFF2-40B4-BE49-F238E27FC236}">
                  <a16:creationId xmlns:a16="http://schemas.microsoft.com/office/drawing/2014/main" id="{00000000-0008-0000-0000-000063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47</xdr:row>
          <xdr:rowOff>7620</xdr:rowOff>
        </xdr:from>
        <xdr:to>
          <xdr:col>2</xdr:col>
          <xdr:colOff>541020</xdr:colOff>
          <xdr:row>47</xdr:row>
          <xdr:rowOff>7620</xdr:rowOff>
        </xdr:to>
        <xdr:sp macro="" textlink="">
          <xdr:nvSpPr>
            <xdr:cNvPr id="24932" name="Drop Down 356" hidden="1">
              <a:extLst>
                <a:ext uri="{63B3BB69-23CF-44E3-9099-C40C66FF867C}">
                  <a14:compatExt spid="_x0000_s24932"/>
                </a:ext>
                <a:ext uri="{FF2B5EF4-FFF2-40B4-BE49-F238E27FC236}">
                  <a16:creationId xmlns:a16="http://schemas.microsoft.com/office/drawing/2014/main" id="{00000000-0008-0000-0000-000064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1112520</xdr:colOff>
          <xdr:row>49</xdr:row>
          <xdr:rowOff>7620</xdr:rowOff>
        </xdr:from>
        <xdr:to>
          <xdr:col>2</xdr:col>
          <xdr:colOff>906780</xdr:colOff>
          <xdr:row>49</xdr:row>
          <xdr:rowOff>259080</xdr:rowOff>
        </xdr:to>
        <xdr:sp macro="" textlink="">
          <xdr:nvSpPr>
            <xdr:cNvPr id="24933" name="Drop Down 357" hidden="1">
              <a:extLst>
                <a:ext uri="{63B3BB69-23CF-44E3-9099-C40C66FF867C}">
                  <a14:compatExt spid="_x0000_s24933"/>
                </a:ext>
                <a:ext uri="{FF2B5EF4-FFF2-40B4-BE49-F238E27FC236}">
                  <a16:creationId xmlns:a16="http://schemas.microsoft.com/office/drawing/2014/main" id="{00000000-0008-0000-0000-000065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182880</xdr:colOff>
          <xdr:row>47</xdr:row>
          <xdr:rowOff>7620</xdr:rowOff>
        </xdr:from>
        <xdr:to>
          <xdr:col>2</xdr:col>
          <xdr:colOff>906780</xdr:colOff>
          <xdr:row>47</xdr:row>
          <xdr:rowOff>259080</xdr:rowOff>
        </xdr:to>
        <xdr:sp macro="" textlink="">
          <xdr:nvSpPr>
            <xdr:cNvPr id="24934" name="Drop Down 358" hidden="1">
              <a:extLst>
                <a:ext uri="{63B3BB69-23CF-44E3-9099-C40C66FF867C}">
                  <a14:compatExt spid="_x0000_s24934"/>
                </a:ext>
                <a:ext uri="{FF2B5EF4-FFF2-40B4-BE49-F238E27FC236}">
                  <a16:creationId xmlns:a16="http://schemas.microsoft.com/office/drawing/2014/main" id="{00000000-0008-0000-0000-000066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50</xdr:row>
          <xdr:rowOff>7620</xdr:rowOff>
        </xdr:from>
        <xdr:to>
          <xdr:col>1</xdr:col>
          <xdr:colOff>1287780</xdr:colOff>
          <xdr:row>50</xdr:row>
          <xdr:rowOff>7620</xdr:rowOff>
        </xdr:to>
        <xdr:sp macro="" textlink="">
          <xdr:nvSpPr>
            <xdr:cNvPr id="24935" name="Rozbalovací seznam 19" hidden="1">
              <a:extLst>
                <a:ext uri="{63B3BB69-23CF-44E3-9099-C40C66FF867C}">
                  <a14:compatExt spid="_x0000_s24935"/>
                </a:ext>
                <a:ext uri="{FF2B5EF4-FFF2-40B4-BE49-F238E27FC236}">
                  <a16:creationId xmlns:a16="http://schemas.microsoft.com/office/drawing/2014/main" id="{00000000-0008-0000-0000-000067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50</xdr:row>
          <xdr:rowOff>7620</xdr:rowOff>
        </xdr:from>
        <xdr:to>
          <xdr:col>2</xdr:col>
          <xdr:colOff>541020</xdr:colOff>
          <xdr:row>50</xdr:row>
          <xdr:rowOff>7620</xdr:rowOff>
        </xdr:to>
        <xdr:sp macro="" textlink="">
          <xdr:nvSpPr>
            <xdr:cNvPr id="24936" name="Drop Down 360" hidden="1">
              <a:extLst>
                <a:ext uri="{63B3BB69-23CF-44E3-9099-C40C66FF867C}">
                  <a14:compatExt spid="_x0000_s24936"/>
                </a:ext>
                <a:ext uri="{FF2B5EF4-FFF2-40B4-BE49-F238E27FC236}">
                  <a16:creationId xmlns:a16="http://schemas.microsoft.com/office/drawing/2014/main" id="{00000000-0008-0000-0000-000068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1112520</xdr:colOff>
          <xdr:row>52</xdr:row>
          <xdr:rowOff>7620</xdr:rowOff>
        </xdr:from>
        <xdr:to>
          <xdr:col>2</xdr:col>
          <xdr:colOff>906780</xdr:colOff>
          <xdr:row>52</xdr:row>
          <xdr:rowOff>259080</xdr:rowOff>
        </xdr:to>
        <xdr:sp macro="" textlink="">
          <xdr:nvSpPr>
            <xdr:cNvPr id="24937" name="Drop Down 361" hidden="1">
              <a:extLst>
                <a:ext uri="{63B3BB69-23CF-44E3-9099-C40C66FF867C}">
                  <a14:compatExt spid="_x0000_s24937"/>
                </a:ext>
                <a:ext uri="{FF2B5EF4-FFF2-40B4-BE49-F238E27FC236}">
                  <a16:creationId xmlns:a16="http://schemas.microsoft.com/office/drawing/2014/main" id="{00000000-0008-0000-0000-000069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182880</xdr:colOff>
          <xdr:row>50</xdr:row>
          <xdr:rowOff>7620</xdr:rowOff>
        </xdr:from>
        <xdr:to>
          <xdr:col>2</xdr:col>
          <xdr:colOff>906780</xdr:colOff>
          <xdr:row>50</xdr:row>
          <xdr:rowOff>259080</xdr:rowOff>
        </xdr:to>
        <xdr:sp macro="" textlink="">
          <xdr:nvSpPr>
            <xdr:cNvPr id="24938" name="Drop Down 362" hidden="1">
              <a:extLst>
                <a:ext uri="{63B3BB69-23CF-44E3-9099-C40C66FF867C}">
                  <a14:compatExt spid="_x0000_s24938"/>
                </a:ext>
                <a:ext uri="{FF2B5EF4-FFF2-40B4-BE49-F238E27FC236}">
                  <a16:creationId xmlns:a16="http://schemas.microsoft.com/office/drawing/2014/main" id="{00000000-0008-0000-0000-00006A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53</xdr:row>
          <xdr:rowOff>7620</xdr:rowOff>
        </xdr:from>
        <xdr:to>
          <xdr:col>1</xdr:col>
          <xdr:colOff>1287780</xdr:colOff>
          <xdr:row>53</xdr:row>
          <xdr:rowOff>7620</xdr:rowOff>
        </xdr:to>
        <xdr:sp macro="" textlink="">
          <xdr:nvSpPr>
            <xdr:cNvPr id="24939" name="Rozbalovací seznam 19" hidden="1">
              <a:extLst>
                <a:ext uri="{63B3BB69-23CF-44E3-9099-C40C66FF867C}">
                  <a14:compatExt spid="_x0000_s24939"/>
                </a:ext>
                <a:ext uri="{FF2B5EF4-FFF2-40B4-BE49-F238E27FC236}">
                  <a16:creationId xmlns:a16="http://schemas.microsoft.com/office/drawing/2014/main" id="{00000000-0008-0000-0000-00006B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53</xdr:row>
          <xdr:rowOff>7620</xdr:rowOff>
        </xdr:from>
        <xdr:to>
          <xdr:col>2</xdr:col>
          <xdr:colOff>541020</xdr:colOff>
          <xdr:row>53</xdr:row>
          <xdr:rowOff>7620</xdr:rowOff>
        </xdr:to>
        <xdr:sp macro="" textlink="">
          <xdr:nvSpPr>
            <xdr:cNvPr id="24940" name="Drop Down 364" hidden="1">
              <a:extLst>
                <a:ext uri="{63B3BB69-23CF-44E3-9099-C40C66FF867C}">
                  <a14:compatExt spid="_x0000_s24940"/>
                </a:ext>
                <a:ext uri="{FF2B5EF4-FFF2-40B4-BE49-F238E27FC236}">
                  <a16:creationId xmlns:a16="http://schemas.microsoft.com/office/drawing/2014/main" id="{00000000-0008-0000-0000-00006C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1112520</xdr:colOff>
          <xdr:row>55</xdr:row>
          <xdr:rowOff>7620</xdr:rowOff>
        </xdr:from>
        <xdr:to>
          <xdr:col>2</xdr:col>
          <xdr:colOff>906780</xdr:colOff>
          <xdr:row>55</xdr:row>
          <xdr:rowOff>259080</xdr:rowOff>
        </xdr:to>
        <xdr:sp macro="" textlink="">
          <xdr:nvSpPr>
            <xdr:cNvPr id="24941" name="Drop Down 365" hidden="1">
              <a:extLst>
                <a:ext uri="{63B3BB69-23CF-44E3-9099-C40C66FF867C}">
                  <a14:compatExt spid="_x0000_s24941"/>
                </a:ext>
                <a:ext uri="{FF2B5EF4-FFF2-40B4-BE49-F238E27FC236}">
                  <a16:creationId xmlns:a16="http://schemas.microsoft.com/office/drawing/2014/main" id="{00000000-0008-0000-0000-00006D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182880</xdr:colOff>
          <xdr:row>53</xdr:row>
          <xdr:rowOff>7620</xdr:rowOff>
        </xdr:from>
        <xdr:to>
          <xdr:col>2</xdr:col>
          <xdr:colOff>906780</xdr:colOff>
          <xdr:row>53</xdr:row>
          <xdr:rowOff>259080</xdr:rowOff>
        </xdr:to>
        <xdr:sp macro="" textlink="">
          <xdr:nvSpPr>
            <xdr:cNvPr id="24942" name="Drop Down 366" hidden="1">
              <a:extLst>
                <a:ext uri="{63B3BB69-23CF-44E3-9099-C40C66FF867C}">
                  <a14:compatExt spid="_x0000_s24942"/>
                </a:ext>
                <a:ext uri="{FF2B5EF4-FFF2-40B4-BE49-F238E27FC236}">
                  <a16:creationId xmlns:a16="http://schemas.microsoft.com/office/drawing/2014/main" id="{00000000-0008-0000-0000-00006E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56</xdr:row>
          <xdr:rowOff>7620</xdr:rowOff>
        </xdr:from>
        <xdr:to>
          <xdr:col>1</xdr:col>
          <xdr:colOff>1287780</xdr:colOff>
          <xdr:row>56</xdr:row>
          <xdr:rowOff>7620</xdr:rowOff>
        </xdr:to>
        <xdr:sp macro="" textlink="">
          <xdr:nvSpPr>
            <xdr:cNvPr id="24943" name="Rozbalovací seznam 19" hidden="1">
              <a:extLst>
                <a:ext uri="{63B3BB69-23CF-44E3-9099-C40C66FF867C}">
                  <a14:compatExt spid="_x0000_s24943"/>
                </a:ext>
                <a:ext uri="{FF2B5EF4-FFF2-40B4-BE49-F238E27FC236}">
                  <a16:creationId xmlns:a16="http://schemas.microsoft.com/office/drawing/2014/main" id="{00000000-0008-0000-0000-00006F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56</xdr:row>
          <xdr:rowOff>7620</xdr:rowOff>
        </xdr:from>
        <xdr:to>
          <xdr:col>2</xdr:col>
          <xdr:colOff>541020</xdr:colOff>
          <xdr:row>56</xdr:row>
          <xdr:rowOff>7620</xdr:rowOff>
        </xdr:to>
        <xdr:sp macro="" textlink="">
          <xdr:nvSpPr>
            <xdr:cNvPr id="24944" name="Drop Down 368" hidden="1">
              <a:extLst>
                <a:ext uri="{63B3BB69-23CF-44E3-9099-C40C66FF867C}">
                  <a14:compatExt spid="_x0000_s24944"/>
                </a:ext>
                <a:ext uri="{FF2B5EF4-FFF2-40B4-BE49-F238E27FC236}">
                  <a16:creationId xmlns:a16="http://schemas.microsoft.com/office/drawing/2014/main" id="{00000000-0008-0000-0000-000070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1112520</xdr:colOff>
          <xdr:row>58</xdr:row>
          <xdr:rowOff>7620</xdr:rowOff>
        </xdr:from>
        <xdr:to>
          <xdr:col>2</xdr:col>
          <xdr:colOff>906780</xdr:colOff>
          <xdr:row>58</xdr:row>
          <xdr:rowOff>259080</xdr:rowOff>
        </xdr:to>
        <xdr:sp macro="" textlink="">
          <xdr:nvSpPr>
            <xdr:cNvPr id="24945" name="Drop Down 369" hidden="1">
              <a:extLst>
                <a:ext uri="{63B3BB69-23CF-44E3-9099-C40C66FF867C}">
                  <a14:compatExt spid="_x0000_s24945"/>
                </a:ext>
                <a:ext uri="{FF2B5EF4-FFF2-40B4-BE49-F238E27FC236}">
                  <a16:creationId xmlns:a16="http://schemas.microsoft.com/office/drawing/2014/main" id="{00000000-0008-0000-0000-000071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182880</xdr:colOff>
          <xdr:row>56</xdr:row>
          <xdr:rowOff>7620</xdr:rowOff>
        </xdr:from>
        <xdr:to>
          <xdr:col>2</xdr:col>
          <xdr:colOff>906780</xdr:colOff>
          <xdr:row>56</xdr:row>
          <xdr:rowOff>259080</xdr:rowOff>
        </xdr:to>
        <xdr:sp macro="" textlink="">
          <xdr:nvSpPr>
            <xdr:cNvPr id="24946" name="Drop Down 370" hidden="1">
              <a:extLst>
                <a:ext uri="{63B3BB69-23CF-44E3-9099-C40C66FF867C}">
                  <a14:compatExt spid="_x0000_s24946"/>
                </a:ext>
                <a:ext uri="{FF2B5EF4-FFF2-40B4-BE49-F238E27FC236}">
                  <a16:creationId xmlns:a16="http://schemas.microsoft.com/office/drawing/2014/main" id="{00000000-0008-0000-0000-000072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59</xdr:row>
          <xdr:rowOff>7620</xdr:rowOff>
        </xdr:from>
        <xdr:to>
          <xdr:col>1</xdr:col>
          <xdr:colOff>1287780</xdr:colOff>
          <xdr:row>59</xdr:row>
          <xdr:rowOff>7620</xdr:rowOff>
        </xdr:to>
        <xdr:sp macro="" textlink="">
          <xdr:nvSpPr>
            <xdr:cNvPr id="24947" name="Rozbalovací seznam 19" hidden="1">
              <a:extLst>
                <a:ext uri="{63B3BB69-23CF-44E3-9099-C40C66FF867C}">
                  <a14:compatExt spid="_x0000_s24947"/>
                </a:ext>
                <a:ext uri="{FF2B5EF4-FFF2-40B4-BE49-F238E27FC236}">
                  <a16:creationId xmlns:a16="http://schemas.microsoft.com/office/drawing/2014/main" id="{00000000-0008-0000-0000-000073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59</xdr:row>
          <xdr:rowOff>7620</xdr:rowOff>
        </xdr:from>
        <xdr:to>
          <xdr:col>2</xdr:col>
          <xdr:colOff>541020</xdr:colOff>
          <xdr:row>59</xdr:row>
          <xdr:rowOff>7620</xdr:rowOff>
        </xdr:to>
        <xdr:sp macro="" textlink="">
          <xdr:nvSpPr>
            <xdr:cNvPr id="24948" name="Drop Down 372" hidden="1">
              <a:extLst>
                <a:ext uri="{63B3BB69-23CF-44E3-9099-C40C66FF867C}">
                  <a14:compatExt spid="_x0000_s24948"/>
                </a:ext>
                <a:ext uri="{FF2B5EF4-FFF2-40B4-BE49-F238E27FC236}">
                  <a16:creationId xmlns:a16="http://schemas.microsoft.com/office/drawing/2014/main" id="{00000000-0008-0000-0000-000074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1112520</xdr:colOff>
          <xdr:row>61</xdr:row>
          <xdr:rowOff>7620</xdr:rowOff>
        </xdr:from>
        <xdr:to>
          <xdr:col>2</xdr:col>
          <xdr:colOff>906780</xdr:colOff>
          <xdr:row>61</xdr:row>
          <xdr:rowOff>259080</xdr:rowOff>
        </xdr:to>
        <xdr:sp macro="" textlink="">
          <xdr:nvSpPr>
            <xdr:cNvPr id="24949" name="Drop Down 373" hidden="1">
              <a:extLst>
                <a:ext uri="{63B3BB69-23CF-44E3-9099-C40C66FF867C}">
                  <a14:compatExt spid="_x0000_s24949"/>
                </a:ext>
                <a:ext uri="{FF2B5EF4-FFF2-40B4-BE49-F238E27FC236}">
                  <a16:creationId xmlns:a16="http://schemas.microsoft.com/office/drawing/2014/main" id="{00000000-0008-0000-0000-000075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182880</xdr:colOff>
          <xdr:row>59</xdr:row>
          <xdr:rowOff>7620</xdr:rowOff>
        </xdr:from>
        <xdr:to>
          <xdr:col>2</xdr:col>
          <xdr:colOff>906780</xdr:colOff>
          <xdr:row>59</xdr:row>
          <xdr:rowOff>259080</xdr:rowOff>
        </xdr:to>
        <xdr:sp macro="" textlink="">
          <xdr:nvSpPr>
            <xdr:cNvPr id="24950" name="Drop Down 374" hidden="1">
              <a:extLst>
                <a:ext uri="{63B3BB69-23CF-44E3-9099-C40C66FF867C}">
                  <a14:compatExt spid="_x0000_s24950"/>
                </a:ext>
                <a:ext uri="{FF2B5EF4-FFF2-40B4-BE49-F238E27FC236}">
                  <a16:creationId xmlns:a16="http://schemas.microsoft.com/office/drawing/2014/main" id="{00000000-0008-0000-0000-000076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62</xdr:row>
          <xdr:rowOff>7620</xdr:rowOff>
        </xdr:from>
        <xdr:to>
          <xdr:col>1</xdr:col>
          <xdr:colOff>1287780</xdr:colOff>
          <xdr:row>62</xdr:row>
          <xdr:rowOff>7620</xdr:rowOff>
        </xdr:to>
        <xdr:sp macro="" textlink="">
          <xdr:nvSpPr>
            <xdr:cNvPr id="24951" name="Rozbalovací seznam 19" hidden="1">
              <a:extLst>
                <a:ext uri="{63B3BB69-23CF-44E3-9099-C40C66FF867C}">
                  <a14:compatExt spid="_x0000_s24951"/>
                </a:ext>
                <a:ext uri="{FF2B5EF4-FFF2-40B4-BE49-F238E27FC236}">
                  <a16:creationId xmlns:a16="http://schemas.microsoft.com/office/drawing/2014/main" id="{00000000-0008-0000-0000-000077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62</xdr:row>
          <xdr:rowOff>7620</xdr:rowOff>
        </xdr:from>
        <xdr:to>
          <xdr:col>2</xdr:col>
          <xdr:colOff>541020</xdr:colOff>
          <xdr:row>62</xdr:row>
          <xdr:rowOff>7620</xdr:rowOff>
        </xdr:to>
        <xdr:sp macro="" textlink="">
          <xdr:nvSpPr>
            <xdr:cNvPr id="24952" name="Drop Down 376" hidden="1">
              <a:extLst>
                <a:ext uri="{63B3BB69-23CF-44E3-9099-C40C66FF867C}">
                  <a14:compatExt spid="_x0000_s24952"/>
                </a:ext>
                <a:ext uri="{FF2B5EF4-FFF2-40B4-BE49-F238E27FC236}">
                  <a16:creationId xmlns:a16="http://schemas.microsoft.com/office/drawing/2014/main" id="{00000000-0008-0000-0000-000078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1112520</xdr:colOff>
          <xdr:row>64</xdr:row>
          <xdr:rowOff>7620</xdr:rowOff>
        </xdr:from>
        <xdr:to>
          <xdr:col>2</xdr:col>
          <xdr:colOff>906780</xdr:colOff>
          <xdr:row>64</xdr:row>
          <xdr:rowOff>259080</xdr:rowOff>
        </xdr:to>
        <xdr:sp macro="" textlink="">
          <xdr:nvSpPr>
            <xdr:cNvPr id="24953" name="Drop Down 377" hidden="1">
              <a:extLst>
                <a:ext uri="{63B3BB69-23CF-44E3-9099-C40C66FF867C}">
                  <a14:compatExt spid="_x0000_s24953"/>
                </a:ext>
                <a:ext uri="{FF2B5EF4-FFF2-40B4-BE49-F238E27FC236}">
                  <a16:creationId xmlns:a16="http://schemas.microsoft.com/office/drawing/2014/main" id="{00000000-0008-0000-0000-000079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182880</xdr:colOff>
          <xdr:row>62</xdr:row>
          <xdr:rowOff>7620</xdr:rowOff>
        </xdr:from>
        <xdr:to>
          <xdr:col>2</xdr:col>
          <xdr:colOff>906780</xdr:colOff>
          <xdr:row>62</xdr:row>
          <xdr:rowOff>259080</xdr:rowOff>
        </xdr:to>
        <xdr:sp macro="" textlink="">
          <xdr:nvSpPr>
            <xdr:cNvPr id="24954" name="Drop Down 378" hidden="1">
              <a:extLst>
                <a:ext uri="{63B3BB69-23CF-44E3-9099-C40C66FF867C}">
                  <a14:compatExt spid="_x0000_s24954"/>
                </a:ext>
                <a:ext uri="{FF2B5EF4-FFF2-40B4-BE49-F238E27FC236}">
                  <a16:creationId xmlns:a16="http://schemas.microsoft.com/office/drawing/2014/main" id="{00000000-0008-0000-0000-00007A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65</xdr:row>
          <xdr:rowOff>7620</xdr:rowOff>
        </xdr:from>
        <xdr:to>
          <xdr:col>1</xdr:col>
          <xdr:colOff>1287780</xdr:colOff>
          <xdr:row>65</xdr:row>
          <xdr:rowOff>7620</xdr:rowOff>
        </xdr:to>
        <xdr:sp macro="" textlink="">
          <xdr:nvSpPr>
            <xdr:cNvPr id="24955" name="Rozbalovací seznam 19" hidden="1">
              <a:extLst>
                <a:ext uri="{63B3BB69-23CF-44E3-9099-C40C66FF867C}">
                  <a14:compatExt spid="_x0000_s24955"/>
                </a:ext>
                <a:ext uri="{FF2B5EF4-FFF2-40B4-BE49-F238E27FC236}">
                  <a16:creationId xmlns:a16="http://schemas.microsoft.com/office/drawing/2014/main" id="{00000000-0008-0000-0000-00007B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65</xdr:row>
          <xdr:rowOff>7620</xdr:rowOff>
        </xdr:from>
        <xdr:to>
          <xdr:col>2</xdr:col>
          <xdr:colOff>541020</xdr:colOff>
          <xdr:row>65</xdr:row>
          <xdr:rowOff>7620</xdr:rowOff>
        </xdr:to>
        <xdr:sp macro="" textlink="">
          <xdr:nvSpPr>
            <xdr:cNvPr id="24956" name="Drop Down 380" hidden="1">
              <a:extLst>
                <a:ext uri="{63B3BB69-23CF-44E3-9099-C40C66FF867C}">
                  <a14:compatExt spid="_x0000_s24956"/>
                </a:ext>
                <a:ext uri="{FF2B5EF4-FFF2-40B4-BE49-F238E27FC236}">
                  <a16:creationId xmlns:a16="http://schemas.microsoft.com/office/drawing/2014/main" id="{00000000-0008-0000-0000-00007C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1112520</xdr:colOff>
          <xdr:row>67</xdr:row>
          <xdr:rowOff>7620</xdr:rowOff>
        </xdr:from>
        <xdr:to>
          <xdr:col>2</xdr:col>
          <xdr:colOff>906780</xdr:colOff>
          <xdr:row>67</xdr:row>
          <xdr:rowOff>259080</xdr:rowOff>
        </xdr:to>
        <xdr:sp macro="" textlink="">
          <xdr:nvSpPr>
            <xdr:cNvPr id="24957" name="Drop Down 381" hidden="1">
              <a:extLst>
                <a:ext uri="{63B3BB69-23CF-44E3-9099-C40C66FF867C}">
                  <a14:compatExt spid="_x0000_s24957"/>
                </a:ext>
                <a:ext uri="{FF2B5EF4-FFF2-40B4-BE49-F238E27FC236}">
                  <a16:creationId xmlns:a16="http://schemas.microsoft.com/office/drawing/2014/main" id="{00000000-0008-0000-0000-00007D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182880</xdr:colOff>
          <xdr:row>65</xdr:row>
          <xdr:rowOff>7620</xdr:rowOff>
        </xdr:from>
        <xdr:to>
          <xdr:col>2</xdr:col>
          <xdr:colOff>906780</xdr:colOff>
          <xdr:row>65</xdr:row>
          <xdr:rowOff>259080</xdr:rowOff>
        </xdr:to>
        <xdr:sp macro="" textlink="">
          <xdr:nvSpPr>
            <xdr:cNvPr id="24958" name="Drop Down 382" hidden="1">
              <a:extLst>
                <a:ext uri="{63B3BB69-23CF-44E3-9099-C40C66FF867C}">
                  <a14:compatExt spid="_x0000_s24958"/>
                </a:ext>
                <a:ext uri="{FF2B5EF4-FFF2-40B4-BE49-F238E27FC236}">
                  <a16:creationId xmlns:a16="http://schemas.microsoft.com/office/drawing/2014/main" id="{00000000-0008-0000-0000-00007E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68</xdr:row>
          <xdr:rowOff>7620</xdr:rowOff>
        </xdr:from>
        <xdr:to>
          <xdr:col>1</xdr:col>
          <xdr:colOff>1287780</xdr:colOff>
          <xdr:row>68</xdr:row>
          <xdr:rowOff>7620</xdr:rowOff>
        </xdr:to>
        <xdr:sp macro="" textlink="">
          <xdr:nvSpPr>
            <xdr:cNvPr id="24959" name="Rozbalovací seznam 19" hidden="1">
              <a:extLst>
                <a:ext uri="{63B3BB69-23CF-44E3-9099-C40C66FF867C}">
                  <a14:compatExt spid="_x0000_s24959"/>
                </a:ext>
                <a:ext uri="{FF2B5EF4-FFF2-40B4-BE49-F238E27FC236}">
                  <a16:creationId xmlns:a16="http://schemas.microsoft.com/office/drawing/2014/main" id="{00000000-0008-0000-0000-00007F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68</xdr:row>
          <xdr:rowOff>7620</xdr:rowOff>
        </xdr:from>
        <xdr:to>
          <xdr:col>2</xdr:col>
          <xdr:colOff>541020</xdr:colOff>
          <xdr:row>68</xdr:row>
          <xdr:rowOff>7620</xdr:rowOff>
        </xdr:to>
        <xdr:sp macro="" textlink="">
          <xdr:nvSpPr>
            <xdr:cNvPr id="24960" name="Drop Down 384" hidden="1">
              <a:extLst>
                <a:ext uri="{63B3BB69-23CF-44E3-9099-C40C66FF867C}">
                  <a14:compatExt spid="_x0000_s24960"/>
                </a:ext>
                <a:ext uri="{FF2B5EF4-FFF2-40B4-BE49-F238E27FC236}">
                  <a16:creationId xmlns:a16="http://schemas.microsoft.com/office/drawing/2014/main" id="{00000000-0008-0000-0000-000080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1112520</xdr:colOff>
          <xdr:row>70</xdr:row>
          <xdr:rowOff>7620</xdr:rowOff>
        </xdr:from>
        <xdr:to>
          <xdr:col>2</xdr:col>
          <xdr:colOff>906780</xdr:colOff>
          <xdr:row>70</xdr:row>
          <xdr:rowOff>259080</xdr:rowOff>
        </xdr:to>
        <xdr:sp macro="" textlink="">
          <xdr:nvSpPr>
            <xdr:cNvPr id="24961" name="Drop Down 385" hidden="1">
              <a:extLst>
                <a:ext uri="{63B3BB69-23CF-44E3-9099-C40C66FF867C}">
                  <a14:compatExt spid="_x0000_s24961"/>
                </a:ext>
                <a:ext uri="{FF2B5EF4-FFF2-40B4-BE49-F238E27FC236}">
                  <a16:creationId xmlns:a16="http://schemas.microsoft.com/office/drawing/2014/main" id="{00000000-0008-0000-0000-000081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182880</xdr:colOff>
          <xdr:row>68</xdr:row>
          <xdr:rowOff>7620</xdr:rowOff>
        </xdr:from>
        <xdr:to>
          <xdr:col>2</xdr:col>
          <xdr:colOff>906780</xdr:colOff>
          <xdr:row>68</xdr:row>
          <xdr:rowOff>259080</xdr:rowOff>
        </xdr:to>
        <xdr:sp macro="" textlink="">
          <xdr:nvSpPr>
            <xdr:cNvPr id="24962" name="Drop Down 386" hidden="1">
              <a:extLst>
                <a:ext uri="{63B3BB69-23CF-44E3-9099-C40C66FF867C}">
                  <a14:compatExt spid="_x0000_s24962"/>
                </a:ext>
                <a:ext uri="{FF2B5EF4-FFF2-40B4-BE49-F238E27FC236}">
                  <a16:creationId xmlns:a16="http://schemas.microsoft.com/office/drawing/2014/main" id="{00000000-0008-0000-0000-000082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71</xdr:row>
          <xdr:rowOff>7620</xdr:rowOff>
        </xdr:from>
        <xdr:to>
          <xdr:col>1</xdr:col>
          <xdr:colOff>1287780</xdr:colOff>
          <xdr:row>71</xdr:row>
          <xdr:rowOff>7620</xdr:rowOff>
        </xdr:to>
        <xdr:sp macro="" textlink="">
          <xdr:nvSpPr>
            <xdr:cNvPr id="24963" name="Rozbalovací seznam 19" hidden="1">
              <a:extLst>
                <a:ext uri="{63B3BB69-23CF-44E3-9099-C40C66FF867C}">
                  <a14:compatExt spid="_x0000_s24963"/>
                </a:ext>
                <a:ext uri="{FF2B5EF4-FFF2-40B4-BE49-F238E27FC236}">
                  <a16:creationId xmlns:a16="http://schemas.microsoft.com/office/drawing/2014/main" id="{00000000-0008-0000-0000-000083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71</xdr:row>
          <xdr:rowOff>7620</xdr:rowOff>
        </xdr:from>
        <xdr:to>
          <xdr:col>2</xdr:col>
          <xdr:colOff>541020</xdr:colOff>
          <xdr:row>71</xdr:row>
          <xdr:rowOff>7620</xdr:rowOff>
        </xdr:to>
        <xdr:sp macro="" textlink="">
          <xdr:nvSpPr>
            <xdr:cNvPr id="24964" name="Drop Down 388" hidden="1">
              <a:extLst>
                <a:ext uri="{63B3BB69-23CF-44E3-9099-C40C66FF867C}">
                  <a14:compatExt spid="_x0000_s24964"/>
                </a:ext>
                <a:ext uri="{FF2B5EF4-FFF2-40B4-BE49-F238E27FC236}">
                  <a16:creationId xmlns:a16="http://schemas.microsoft.com/office/drawing/2014/main" id="{00000000-0008-0000-0000-000084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1112520</xdr:colOff>
          <xdr:row>73</xdr:row>
          <xdr:rowOff>7620</xdr:rowOff>
        </xdr:from>
        <xdr:to>
          <xdr:col>2</xdr:col>
          <xdr:colOff>906780</xdr:colOff>
          <xdr:row>73</xdr:row>
          <xdr:rowOff>259080</xdr:rowOff>
        </xdr:to>
        <xdr:sp macro="" textlink="">
          <xdr:nvSpPr>
            <xdr:cNvPr id="24965" name="Drop Down 389" hidden="1">
              <a:extLst>
                <a:ext uri="{63B3BB69-23CF-44E3-9099-C40C66FF867C}">
                  <a14:compatExt spid="_x0000_s24965"/>
                </a:ext>
                <a:ext uri="{FF2B5EF4-FFF2-40B4-BE49-F238E27FC236}">
                  <a16:creationId xmlns:a16="http://schemas.microsoft.com/office/drawing/2014/main" id="{00000000-0008-0000-0000-000085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182880</xdr:colOff>
          <xdr:row>71</xdr:row>
          <xdr:rowOff>7620</xdr:rowOff>
        </xdr:from>
        <xdr:to>
          <xdr:col>2</xdr:col>
          <xdr:colOff>906780</xdr:colOff>
          <xdr:row>71</xdr:row>
          <xdr:rowOff>259080</xdr:rowOff>
        </xdr:to>
        <xdr:sp macro="" textlink="">
          <xdr:nvSpPr>
            <xdr:cNvPr id="24966" name="Drop Down 390" hidden="1">
              <a:extLst>
                <a:ext uri="{63B3BB69-23CF-44E3-9099-C40C66FF867C}">
                  <a14:compatExt spid="_x0000_s24966"/>
                </a:ext>
                <a:ext uri="{FF2B5EF4-FFF2-40B4-BE49-F238E27FC236}">
                  <a16:creationId xmlns:a16="http://schemas.microsoft.com/office/drawing/2014/main" id="{00000000-0008-0000-0000-000086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74</xdr:row>
          <xdr:rowOff>7620</xdr:rowOff>
        </xdr:from>
        <xdr:to>
          <xdr:col>1</xdr:col>
          <xdr:colOff>1287780</xdr:colOff>
          <xdr:row>74</xdr:row>
          <xdr:rowOff>7620</xdr:rowOff>
        </xdr:to>
        <xdr:sp macro="" textlink="">
          <xdr:nvSpPr>
            <xdr:cNvPr id="24967" name="Rozbalovací seznam 19" hidden="1">
              <a:extLst>
                <a:ext uri="{63B3BB69-23CF-44E3-9099-C40C66FF867C}">
                  <a14:compatExt spid="_x0000_s24967"/>
                </a:ext>
                <a:ext uri="{FF2B5EF4-FFF2-40B4-BE49-F238E27FC236}">
                  <a16:creationId xmlns:a16="http://schemas.microsoft.com/office/drawing/2014/main" id="{00000000-0008-0000-0000-000087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74</xdr:row>
          <xdr:rowOff>7620</xdr:rowOff>
        </xdr:from>
        <xdr:to>
          <xdr:col>2</xdr:col>
          <xdr:colOff>541020</xdr:colOff>
          <xdr:row>74</xdr:row>
          <xdr:rowOff>7620</xdr:rowOff>
        </xdr:to>
        <xdr:sp macro="" textlink="">
          <xdr:nvSpPr>
            <xdr:cNvPr id="24968" name="Drop Down 392" hidden="1">
              <a:extLst>
                <a:ext uri="{63B3BB69-23CF-44E3-9099-C40C66FF867C}">
                  <a14:compatExt spid="_x0000_s24968"/>
                </a:ext>
                <a:ext uri="{FF2B5EF4-FFF2-40B4-BE49-F238E27FC236}">
                  <a16:creationId xmlns:a16="http://schemas.microsoft.com/office/drawing/2014/main" id="{00000000-0008-0000-0000-000088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1112520</xdr:colOff>
          <xdr:row>76</xdr:row>
          <xdr:rowOff>7620</xdr:rowOff>
        </xdr:from>
        <xdr:to>
          <xdr:col>2</xdr:col>
          <xdr:colOff>906780</xdr:colOff>
          <xdr:row>76</xdr:row>
          <xdr:rowOff>259080</xdr:rowOff>
        </xdr:to>
        <xdr:sp macro="" textlink="">
          <xdr:nvSpPr>
            <xdr:cNvPr id="24969" name="Drop Down 393" hidden="1">
              <a:extLst>
                <a:ext uri="{63B3BB69-23CF-44E3-9099-C40C66FF867C}">
                  <a14:compatExt spid="_x0000_s24969"/>
                </a:ext>
                <a:ext uri="{FF2B5EF4-FFF2-40B4-BE49-F238E27FC236}">
                  <a16:creationId xmlns:a16="http://schemas.microsoft.com/office/drawing/2014/main" id="{00000000-0008-0000-0000-000089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182880</xdr:colOff>
          <xdr:row>74</xdr:row>
          <xdr:rowOff>7620</xdr:rowOff>
        </xdr:from>
        <xdr:to>
          <xdr:col>2</xdr:col>
          <xdr:colOff>906780</xdr:colOff>
          <xdr:row>74</xdr:row>
          <xdr:rowOff>259080</xdr:rowOff>
        </xdr:to>
        <xdr:sp macro="" textlink="">
          <xdr:nvSpPr>
            <xdr:cNvPr id="24970" name="Drop Down 394" hidden="1">
              <a:extLst>
                <a:ext uri="{63B3BB69-23CF-44E3-9099-C40C66FF867C}">
                  <a14:compatExt spid="_x0000_s24970"/>
                </a:ext>
                <a:ext uri="{FF2B5EF4-FFF2-40B4-BE49-F238E27FC236}">
                  <a16:creationId xmlns:a16="http://schemas.microsoft.com/office/drawing/2014/main" id="{00000000-0008-0000-0000-00008A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77</xdr:row>
          <xdr:rowOff>7620</xdr:rowOff>
        </xdr:from>
        <xdr:to>
          <xdr:col>1</xdr:col>
          <xdr:colOff>1287780</xdr:colOff>
          <xdr:row>77</xdr:row>
          <xdr:rowOff>7620</xdr:rowOff>
        </xdr:to>
        <xdr:sp macro="" textlink="">
          <xdr:nvSpPr>
            <xdr:cNvPr id="24971" name="Rozbalovací seznam 19" hidden="1">
              <a:extLst>
                <a:ext uri="{63B3BB69-23CF-44E3-9099-C40C66FF867C}">
                  <a14:compatExt spid="_x0000_s24971"/>
                </a:ext>
                <a:ext uri="{FF2B5EF4-FFF2-40B4-BE49-F238E27FC236}">
                  <a16:creationId xmlns:a16="http://schemas.microsoft.com/office/drawing/2014/main" id="{00000000-0008-0000-0000-00008B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77</xdr:row>
          <xdr:rowOff>7620</xdr:rowOff>
        </xdr:from>
        <xdr:to>
          <xdr:col>2</xdr:col>
          <xdr:colOff>541020</xdr:colOff>
          <xdr:row>77</xdr:row>
          <xdr:rowOff>7620</xdr:rowOff>
        </xdr:to>
        <xdr:sp macro="" textlink="">
          <xdr:nvSpPr>
            <xdr:cNvPr id="24972" name="Drop Down 396" hidden="1">
              <a:extLst>
                <a:ext uri="{63B3BB69-23CF-44E3-9099-C40C66FF867C}">
                  <a14:compatExt spid="_x0000_s24972"/>
                </a:ext>
                <a:ext uri="{FF2B5EF4-FFF2-40B4-BE49-F238E27FC236}">
                  <a16:creationId xmlns:a16="http://schemas.microsoft.com/office/drawing/2014/main" id="{00000000-0008-0000-0000-00008C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1112520</xdr:colOff>
          <xdr:row>79</xdr:row>
          <xdr:rowOff>7620</xdr:rowOff>
        </xdr:from>
        <xdr:to>
          <xdr:col>2</xdr:col>
          <xdr:colOff>906780</xdr:colOff>
          <xdr:row>79</xdr:row>
          <xdr:rowOff>259080</xdr:rowOff>
        </xdr:to>
        <xdr:sp macro="" textlink="">
          <xdr:nvSpPr>
            <xdr:cNvPr id="24973" name="Drop Down 397" hidden="1">
              <a:extLst>
                <a:ext uri="{63B3BB69-23CF-44E3-9099-C40C66FF867C}">
                  <a14:compatExt spid="_x0000_s24973"/>
                </a:ext>
                <a:ext uri="{FF2B5EF4-FFF2-40B4-BE49-F238E27FC236}">
                  <a16:creationId xmlns:a16="http://schemas.microsoft.com/office/drawing/2014/main" id="{00000000-0008-0000-0000-00008D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182880</xdr:colOff>
          <xdr:row>77</xdr:row>
          <xdr:rowOff>7620</xdr:rowOff>
        </xdr:from>
        <xdr:to>
          <xdr:col>2</xdr:col>
          <xdr:colOff>906780</xdr:colOff>
          <xdr:row>77</xdr:row>
          <xdr:rowOff>259080</xdr:rowOff>
        </xdr:to>
        <xdr:sp macro="" textlink="">
          <xdr:nvSpPr>
            <xdr:cNvPr id="24974" name="Drop Down 398" hidden="1">
              <a:extLst>
                <a:ext uri="{63B3BB69-23CF-44E3-9099-C40C66FF867C}">
                  <a14:compatExt spid="_x0000_s24974"/>
                </a:ext>
                <a:ext uri="{FF2B5EF4-FFF2-40B4-BE49-F238E27FC236}">
                  <a16:creationId xmlns:a16="http://schemas.microsoft.com/office/drawing/2014/main" id="{00000000-0008-0000-0000-00008E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80</xdr:row>
          <xdr:rowOff>7620</xdr:rowOff>
        </xdr:from>
        <xdr:to>
          <xdr:col>1</xdr:col>
          <xdr:colOff>1287780</xdr:colOff>
          <xdr:row>80</xdr:row>
          <xdr:rowOff>7620</xdr:rowOff>
        </xdr:to>
        <xdr:sp macro="" textlink="">
          <xdr:nvSpPr>
            <xdr:cNvPr id="24975" name="Rozbalovací seznam 19" hidden="1">
              <a:extLst>
                <a:ext uri="{63B3BB69-23CF-44E3-9099-C40C66FF867C}">
                  <a14:compatExt spid="_x0000_s24975"/>
                </a:ext>
                <a:ext uri="{FF2B5EF4-FFF2-40B4-BE49-F238E27FC236}">
                  <a16:creationId xmlns:a16="http://schemas.microsoft.com/office/drawing/2014/main" id="{00000000-0008-0000-0000-00008F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80</xdr:row>
          <xdr:rowOff>7620</xdr:rowOff>
        </xdr:from>
        <xdr:to>
          <xdr:col>2</xdr:col>
          <xdr:colOff>541020</xdr:colOff>
          <xdr:row>80</xdr:row>
          <xdr:rowOff>7620</xdr:rowOff>
        </xdr:to>
        <xdr:sp macro="" textlink="">
          <xdr:nvSpPr>
            <xdr:cNvPr id="24976" name="Drop Down 400" hidden="1">
              <a:extLst>
                <a:ext uri="{63B3BB69-23CF-44E3-9099-C40C66FF867C}">
                  <a14:compatExt spid="_x0000_s24976"/>
                </a:ext>
                <a:ext uri="{FF2B5EF4-FFF2-40B4-BE49-F238E27FC236}">
                  <a16:creationId xmlns:a16="http://schemas.microsoft.com/office/drawing/2014/main" id="{00000000-0008-0000-0000-000090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1112520</xdr:colOff>
          <xdr:row>82</xdr:row>
          <xdr:rowOff>7620</xdr:rowOff>
        </xdr:from>
        <xdr:to>
          <xdr:col>2</xdr:col>
          <xdr:colOff>906780</xdr:colOff>
          <xdr:row>82</xdr:row>
          <xdr:rowOff>259080</xdr:rowOff>
        </xdr:to>
        <xdr:sp macro="" textlink="">
          <xdr:nvSpPr>
            <xdr:cNvPr id="24977" name="Drop Down 401" hidden="1">
              <a:extLst>
                <a:ext uri="{63B3BB69-23CF-44E3-9099-C40C66FF867C}">
                  <a14:compatExt spid="_x0000_s24977"/>
                </a:ext>
                <a:ext uri="{FF2B5EF4-FFF2-40B4-BE49-F238E27FC236}">
                  <a16:creationId xmlns:a16="http://schemas.microsoft.com/office/drawing/2014/main" id="{00000000-0008-0000-0000-000091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182880</xdr:colOff>
          <xdr:row>80</xdr:row>
          <xdr:rowOff>7620</xdr:rowOff>
        </xdr:from>
        <xdr:to>
          <xdr:col>2</xdr:col>
          <xdr:colOff>906780</xdr:colOff>
          <xdr:row>80</xdr:row>
          <xdr:rowOff>259080</xdr:rowOff>
        </xdr:to>
        <xdr:sp macro="" textlink="">
          <xdr:nvSpPr>
            <xdr:cNvPr id="24978" name="Drop Down 402" hidden="1">
              <a:extLst>
                <a:ext uri="{63B3BB69-23CF-44E3-9099-C40C66FF867C}">
                  <a14:compatExt spid="_x0000_s24978"/>
                </a:ext>
                <a:ext uri="{FF2B5EF4-FFF2-40B4-BE49-F238E27FC236}">
                  <a16:creationId xmlns:a16="http://schemas.microsoft.com/office/drawing/2014/main" id="{00000000-0008-0000-0000-000092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83</xdr:row>
          <xdr:rowOff>7620</xdr:rowOff>
        </xdr:from>
        <xdr:to>
          <xdr:col>1</xdr:col>
          <xdr:colOff>1287780</xdr:colOff>
          <xdr:row>83</xdr:row>
          <xdr:rowOff>7620</xdr:rowOff>
        </xdr:to>
        <xdr:sp macro="" textlink="">
          <xdr:nvSpPr>
            <xdr:cNvPr id="24979" name="Rozbalovací seznam 19" hidden="1">
              <a:extLst>
                <a:ext uri="{63B3BB69-23CF-44E3-9099-C40C66FF867C}">
                  <a14:compatExt spid="_x0000_s24979"/>
                </a:ext>
                <a:ext uri="{FF2B5EF4-FFF2-40B4-BE49-F238E27FC236}">
                  <a16:creationId xmlns:a16="http://schemas.microsoft.com/office/drawing/2014/main" id="{00000000-0008-0000-0000-000093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83</xdr:row>
          <xdr:rowOff>7620</xdr:rowOff>
        </xdr:from>
        <xdr:to>
          <xdr:col>2</xdr:col>
          <xdr:colOff>541020</xdr:colOff>
          <xdr:row>83</xdr:row>
          <xdr:rowOff>7620</xdr:rowOff>
        </xdr:to>
        <xdr:sp macro="" textlink="">
          <xdr:nvSpPr>
            <xdr:cNvPr id="24980" name="Drop Down 404" hidden="1">
              <a:extLst>
                <a:ext uri="{63B3BB69-23CF-44E3-9099-C40C66FF867C}">
                  <a14:compatExt spid="_x0000_s24980"/>
                </a:ext>
                <a:ext uri="{FF2B5EF4-FFF2-40B4-BE49-F238E27FC236}">
                  <a16:creationId xmlns:a16="http://schemas.microsoft.com/office/drawing/2014/main" id="{00000000-0008-0000-0000-000094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1112520</xdr:colOff>
          <xdr:row>85</xdr:row>
          <xdr:rowOff>7620</xdr:rowOff>
        </xdr:from>
        <xdr:to>
          <xdr:col>2</xdr:col>
          <xdr:colOff>906780</xdr:colOff>
          <xdr:row>85</xdr:row>
          <xdr:rowOff>259080</xdr:rowOff>
        </xdr:to>
        <xdr:sp macro="" textlink="">
          <xdr:nvSpPr>
            <xdr:cNvPr id="24981" name="Drop Down 405" hidden="1">
              <a:extLst>
                <a:ext uri="{63B3BB69-23CF-44E3-9099-C40C66FF867C}">
                  <a14:compatExt spid="_x0000_s24981"/>
                </a:ext>
                <a:ext uri="{FF2B5EF4-FFF2-40B4-BE49-F238E27FC236}">
                  <a16:creationId xmlns:a16="http://schemas.microsoft.com/office/drawing/2014/main" id="{00000000-0008-0000-0000-000095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182880</xdr:colOff>
          <xdr:row>83</xdr:row>
          <xdr:rowOff>7620</xdr:rowOff>
        </xdr:from>
        <xdr:to>
          <xdr:col>2</xdr:col>
          <xdr:colOff>906780</xdr:colOff>
          <xdr:row>83</xdr:row>
          <xdr:rowOff>259080</xdr:rowOff>
        </xdr:to>
        <xdr:sp macro="" textlink="">
          <xdr:nvSpPr>
            <xdr:cNvPr id="24982" name="Drop Down 406" hidden="1">
              <a:extLst>
                <a:ext uri="{63B3BB69-23CF-44E3-9099-C40C66FF867C}">
                  <a14:compatExt spid="_x0000_s24982"/>
                </a:ext>
                <a:ext uri="{FF2B5EF4-FFF2-40B4-BE49-F238E27FC236}">
                  <a16:creationId xmlns:a16="http://schemas.microsoft.com/office/drawing/2014/main" id="{00000000-0008-0000-0000-000096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86</xdr:row>
          <xdr:rowOff>7620</xdr:rowOff>
        </xdr:from>
        <xdr:to>
          <xdr:col>1</xdr:col>
          <xdr:colOff>1287780</xdr:colOff>
          <xdr:row>86</xdr:row>
          <xdr:rowOff>7620</xdr:rowOff>
        </xdr:to>
        <xdr:sp macro="" textlink="">
          <xdr:nvSpPr>
            <xdr:cNvPr id="24983" name="Rozbalovací seznam 19" hidden="1">
              <a:extLst>
                <a:ext uri="{63B3BB69-23CF-44E3-9099-C40C66FF867C}">
                  <a14:compatExt spid="_x0000_s24983"/>
                </a:ext>
                <a:ext uri="{FF2B5EF4-FFF2-40B4-BE49-F238E27FC236}">
                  <a16:creationId xmlns:a16="http://schemas.microsoft.com/office/drawing/2014/main" id="{00000000-0008-0000-0000-000097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86</xdr:row>
          <xdr:rowOff>7620</xdr:rowOff>
        </xdr:from>
        <xdr:to>
          <xdr:col>2</xdr:col>
          <xdr:colOff>541020</xdr:colOff>
          <xdr:row>86</xdr:row>
          <xdr:rowOff>7620</xdr:rowOff>
        </xdr:to>
        <xdr:sp macro="" textlink="">
          <xdr:nvSpPr>
            <xdr:cNvPr id="24984" name="Drop Down 408" hidden="1">
              <a:extLst>
                <a:ext uri="{63B3BB69-23CF-44E3-9099-C40C66FF867C}">
                  <a14:compatExt spid="_x0000_s24984"/>
                </a:ext>
                <a:ext uri="{FF2B5EF4-FFF2-40B4-BE49-F238E27FC236}">
                  <a16:creationId xmlns:a16="http://schemas.microsoft.com/office/drawing/2014/main" id="{00000000-0008-0000-0000-000098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1112520</xdr:colOff>
          <xdr:row>88</xdr:row>
          <xdr:rowOff>7620</xdr:rowOff>
        </xdr:from>
        <xdr:to>
          <xdr:col>2</xdr:col>
          <xdr:colOff>906780</xdr:colOff>
          <xdr:row>88</xdr:row>
          <xdr:rowOff>259080</xdr:rowOff>
        </xdr:to>
        <xdr:sp macro="" textlink="">
          <xdr:nvSpPr>
            <xdr:cNvPr id="24985" name="Drop Down 409" hidden="1">
              <a:extLst>
                <a:ext uri="{63B3BB69-23CF-44E3-9099-C40C66FF867C}">
                  <a14:compatExt spid="_x0000_s24985"/>
                </a:ext>
                <a:ext uri="{FF2B5EF4-FFF2-40B4-BE49-F238E27FC236}">
                  <a16:creationId xmlns:a16="http://schemas.microsoft.com/office/drawing/2014/main" id="{00000000-0008-0000-0000-000099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182880</xdr:colOff>
          <xdr:row>86</xdr:row>
          <xdr:rowOff>7620</xdr:rowOff>
        </xdr:from>
        <xdr:to>
          <xdr:col>2</xdr:col>
          <xdr:colOff>906780</xdr:colOff>
          <xdr:row>86</xdr:row>
          <xdr:rowOff>259080</xdr:rowOff>
        </xdr:to>
        <xdr:sp macro="" textlink="">
          <xdr:nvSpPr>
            <xdr:cNvPr id="24986" name="Drop Down 410" hidden="1">
              <a:extLst>
                <a:ext uri="{63B3BB69-23CF-44E3-9099-C40C66FF867C}">
                  <a14:compatExt spid="_x0000_s24986"/>
                </a:ext>
                <a:ext uri="{FF2B5EF4-FFF2-40B4-BE49-F238E27FC236}">
                  <a16:creationId xmlns:a16="http://schemas.microsoft.com/office/drawing/2014/main" id="{00000000-0008-0000-0000-00009A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89</xdr:row>
          <xdr:rowOff>7620</xdr:rowOff>
        </xdr:from>
        <xdr:to>
          <xdr:col>1</xdr:col>
          <xdr:colOff>1287780</xdr:colOff>
          <xdr:row>89</xdr:row>
          <xdr:rowOff>7620</xdr:rowOff>
        </xdr:to>
        <xdr:sp macro="" textlink="">
          <xdr:nvSpPr>
            <xdr:cNvPr id="24987" name="Rozbalovací seznam 19" hidden="1">
              <a:extLst>
                <a:ext uri="{63B3BB69-23CF-44E3-9099-C40C66FF867C}">
                  <a14:compatExt spid="_x0000_s24987"/>
                </a:ext>
                <a:ext uri="{FF2B5EF4-FFF2-40B4-BE49-F238E27FC236}">
                  <a16:creationId xmlns:a16="http://schemas.microsoft.com/office/drawing/2014/main" id="{00000000-0008-0000-0000-00009B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89</xdr:row>
          <xdr:rowOff>7620</xdr:rowOff>
        </xdr:from>
        <xdr:to>
          <xdr:col>2</xdr:col>
          <xdr:colOff>541020</xdr:colOff>
          <xdr:row>89</xdr:row>
          <xdr:rowOff>7620</xdr:rowOff>
        </xdr:to>
        <xdr:sp macro="" textlink="">
          <xdr:nvSpPr>
            <xdr:cNvPr id="24988" name="Drop Down 412" hidden="1">
              <a:extLst>
                <a:ext uri="{63B3BB69-23CF-44E3-9099-C40C66FF867C}">
                  <a14:compatExt spid="_x0000_s24988"/>
                </a:ext>
                <a:ext uri="{FF2B5EF4-FFF2-40B4-BE49-F238E27FC236}">
                  <a16:creationId xmlns:a16="http://schemas.microsoft.com/office/drawing/2014/main" id="{00000000-0008-0000-0000-00009C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1112520</xdr:colOff>
          <xdr:row>91</xdr:row>
          <xdr:rowOff>7620</xdr:rowOff>
        </xdr:from>
        <xdr:to>
          <xdr:col>2</xdr:col>
          <xdr:colOff>906780</xdr:colOff>
          <xdr:row>91</xdr:row>
          <xdr:rowOff>259080</xdr:rowOff>
        </xdr:to>
        <xdr:sp macro="" textlink="">
          <xdr:nvSpPr>
            <xdr:cNvPr id="24989" name="Drop Down 413" hidden="1">
              <a:extLst>
                <a:ext uri="{63B3BB69-23CF-44E3-9099-C40C66FF867C}">
                  <a14:compatExt spid="_x0000_s24989"/>
                </a:ext>
                <a:ext uri="{FF2B5EF4-FFF2-40B4-BE49-F238E27FC236}">
                  <a16:creationId xmlns:a16="http://schemas.microsoft.com/office/drawing/2014/main" id="{00000000-0008-0000-0000-00009D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182880</xdr:colOff>
          <xdr:row>89</xdr:row>
          <xdr:rowOff>7620</xdr:rowOff>
        </xdr:from>
        <xdr:to>
          <xdr:col>2</xdr:col>
          <xdr:colOff>906780</xdr:colOff>
          <xdr:row>89</xdr:row>
          <xdr:rowOff>259080</xdr:rowOff>
        </xdr:to>
        <xdr:sp macro="" textlink="">
          <xdr:nvSpPr>
            <xdr:cNvPr id="24990" name="Drop Down 414" hidden="1">
              <a:extLst>
                <a:ext uri="{63B3BB69-23CF-44E3-9099-C40C66FF867C}">
                  <a14:compatExt spid="_x0000_s24990"/>
                </a:ext>
                <a:ext uri="{FF2B5EF4-FFF2-40B4-BE49-F238E27FC236}">
                  <a16:creationId xmlns:a16="http://schemas.microsoft.com/office/drawing/2014/main" id="{00000000-0008-0000-0000-00009E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92</xdr:row>
          <xdr:rowOff>7620</xdr:rowOff>
        </xdr:from>
        <xdr:to>
          <xdr:col>1</xdr:col>
          <xdr:colOff>1287780</xdr:colOff>
          <xdr:row>92</xdr:row>
          <xdr:rowOff>7620</xdr:rowOff>
        </xdr:to>
        <xdr:sp macro="" textlink="">
          <xdr:nvSpPr>
            <xdr:cNvPr id="24991" name="Rozbalovací seznam 19" hidden="1">
              <a:extLst>
                <a:ext uri="{63B3BB69-23CF-44E3-9099-C40C66FF867C}">
                  <a14:compatExt spid="_x0000_s24991"/>
                </a:ext>
                <a:ext uri="{FF2B5EF4-FFF2-40B4-BE49-F238E27FC236}">
                  <a16:creationId xmlns:a16="http://schemas.microsoft.com/office/drawing/2014/main" id="{00000000-0008-0000-0000-00009F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92</xdr:row>
          <xdr:rowOff>7620</xdr:rowOff>
        </xdr:from>
        <xdr:to>
          <xdr:col>2</xdr:col>
          <xdr:colOff>541020</xdr:colOff>
          <xdr:row>92</xdr:row>
          <xdr:rowOff>7620</xdr:rowOff>
        </xdr:to>
        <xdr:sp macro="" textlink="">
          <xdr:nvSpPr>
            <xdr:cNvPr id="24992" name="Drop Down 416" hidden="1">
              <a:extLst>
                <a:ext uri="{63B3BB69-23CF-44E3-9099-C40C66FF867C}">
                  <a14:compatExt spid="_x0000_s24992"/>
                </a:ext>
                <a:ext uri="{FF2B5EF4-FFF2-40B4-BE49-F238E27FC236}">
                  <a16:creationId xmlns:a16="http://schemas.microsoft.com/office/drawing/2014/main" id="{00000000-0008-0000-0000-0000A0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1112520</xdr:colOff>
          <xdr:row>94</xdr:row>
          <xdr:rowOff>7620</xdr:rowOff>
        </xdr:from>
        <xdr:to>
          <xdr:col>2</xdr:col>
          <xdr:colOff>906780</xdr:colOff>
          <xdr:row>94</xdr:row>
          <xdr:rowOff>259080</xdr:rowOff>
        </xdr:to>
        <xdr:sp macro="" textlink="">
          <xdr:nvSpPr>
            <xdr:cNvPr id="24993" name="Drop Down 417" hidden="1">
              <a:extLst>
                <a:ext uri="{63B3BB69-23CF-44E3-9099-C40C66FF867C}">
                  <a14:compatExt spid="_x0000_s24993"/>
                </a:ext>
                <a:ext uri="{FF2B5EF4-FFF2-40B4-BE49-F238E27FC236}">
                  <a16:creationId xmlns:a16="http://schemas.microsoft.com/office/drawing/2014/main" id="{00000000-0008-0000-0000-0000A1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182880</xdr:colOff>
          <xdr:row>92</xdr:row>
          <xdr:rowOff>7620</xdr:rowOff>
        </xdr:from>
        <xdr:to>
          <xdr:col>2</xdr:col>
          <xdr:colOff>906780</xdr:colOff>
          <xdr:row>92</xdr:row>
          <xdr:rowOff>259080</xdr:rowOff>
        </xdr:to>
        <xdr:sp macro="" textlink="">
          <xdr:nvSpPr>
            <xdr:cNvPr id="24994" name="Drop Down 418" hidden="1">
              <a:extLst>
                <a:ext uri="{63B3BB69-23CF-44E3-9099-C40C66FF867C}">
                  <a14:compatExt spid="_x0000_s24994"/>
                </a:ext>
                <a:ext uri="{FF2B5EF4-FFF2-40B4-BE49-F238E27FC236}">
                  <a16:creationId xmlns:a16="http://schemas.microsoft.com/office/drawing/2014/main" id="{00000000-0008-0000-0000-0000A2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95</xdr:row>
          <xdr:rowOff>7620</xdr:rowOff>
        </xdr:from>
        <xdr:to>
          <xdr:col>1</xdr:col>
          <xdr:colOff>1287780</xdr:colOff>
          <xdr:row>95</xdr:row>
          <xdr:rowOff>7620</xdr:rowOff>
        </xdr:to>
        <xdr:sp macro="" textlink="">
          <xdr:nvSpPr>
            <xdr:cNvPr id="24995" name="Rozbalovací seznam 19" hidden="1">
              <a:extLst>
                <a:ext uri="{63B3BB69-23CF-44E3-9099-C40C66FF867C}">
                  <a14:compatExt spid="_x0000_s24995"/>
                </a:ext>
                <a:ext uri="{FF2B5EF4-FFF2-40B4-BE49-F238E27FC236}">
                  <a16:creationId xmlns:a16="http://schemas.microsoft.com/office/drawing/2014/main" id="{00000000-0008-0000-0000-0000A3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95</xdr:row>
          <xdr:rowOff>7620</xdr:rowOff>
        </xdr:from>
        <xdr:to>
          <xdr:col>2</xdr:col>
          <xdr:colOff>541020</xdr:colOff>
          <xdr:row>95</xdr:row>
          <xdr:rowOff>7620</xdr:rowOff>
        </xdr:to>
        <xdr:sp macro="" textlink="">
          <xdr:nvSpPr>
            <xdr:cNvPr id="24996" name="Drop Down 420" hidden="1">
              <a:extLst>
                <a:ext uri="{63B3BB69-23CF-44E3-9099-C40C66FF867C}">
                  <a14:compatExt spid="_x0000_s24996"/>
                </a:ext>
                <a:ext uri="{FF2B5EF4-FFF2-40B4-BE49-F238E27FC236}">
                  <a16:creationId xmlns:a16="http://schemas.microsoft.com/office/drawing/2014/main" id="{00000000-0008-0000-0000-0000A4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1112520</xdr:colOff>
          <xdr:row>97</xdr:row>
          <xdr:rowOff>7620</xdr:rowOff>
        </xdr:from>
        <xdr:to>
          <xdr:col>2</xdr:col>
          <xdr:colOff>906780</xdr:colOff>
          <xdr:row>97</xdr:row>
          <xdr:rowOff>259080</xdr:rowOff>
        </xdr:to>
        <xdr:sp macro="" textlink="">
          <xdr:nvSpPr>
            <xdr:cNvPr id="24997" name="Drop Down 421" hidden="1">
              <a:extLst>
                <a:ext uri="{63B3BB69-23CF-44E3-9099-C40C66FF867C}">
                  <a14:compatExt spid="_x0000_s24997"/>
                </a:ext>
                <a:ext uri="{FF2B5EF4-FFF2-40B4-BE49-F238E27FC236}">
                  <a16:creationId xmlns:a16="http://schemas.microsoft.com/office/drawing/2014/main" id="{00000000-0008-0000-0000-0000A5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182880</xdr:colOff>
          <xdr:row>95</xdr:row>
          <xdr:rowOff>7620</xdr:rowOff>
        </xdr:from>
        <xdr:to>
          <xdr:col>2</xdr:col>
          <xdr:colOff>906780</xdr:colOff>
          <xdr:row>95</xdr:row>
          <xdr:rowOff>259080</xdr:rowOff>
        </xdr:to>
        <xdr:sp macro="" textlink="">
          <xdr:nvSpPr>
            <xdr:cNvPr id="24998" name="Drop Down 422" hidden="1">
              <a:extLst>
                <a:ext uri="{63B3BB69-23CF-44E3-9099-C40C66FF867C}">
                  <a14:compatExt spid="_x0000_s24998"/>
                </a:ext>
                <a:ext uri="{FF2B5EF4-FFF2-40B4-BE49-F238E27FC236}">
                  <a16:creationId xmlns:a16="http://schemas.microsoft.com/office/drawing/2014/main" id="{00000000-0008-0000-0000-0000A6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98</xdr:row>
          <xdr:rowOff>7620</xdr:rowOff>
        </xdr:from>
        <xdr:to>
          <xdr:col>1</xdr:col>
          <xdr:colOff>1287780</xdr:colOff>
          <xdr:row>98</xdr:row>
          <xdr:rowOff>7620</xdr:rowOff>
        </xdr:to>
        <xdr:sp macro="" textlink="">
          <xdr:nvSpPr>
            <xdr:cNvPr id="24999" name="Rozbalovací seznam 19" hidden="1">
              <a:extLst>
                <a:ext uri="{63B3BB69-23CF-44E3-9099-C40C66FF867C}">
                  <a14:compatExt spid="_x0000_s24999"/>
                </a:ext>
                <a:ext uri="{FF2B5EF4-FFF2-40B4-BE49-F238E27FC236}">
                  <a16:creationId xmlns:a16="http://schemas.microsoft.com/office/drawing/2014/main" id="{00000000-0008-0000-0000-0000A7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98</xdr:row>
          <xdr:rowOff>7620</xdr:rowOff>
        </xdr:from>
        <xdr:to>
          <xdr:col>2</xdr:col>
          <xdr:colOff>541020</xdr:colOff>
          <xdr:row>98</xdr:row>
          <xdr:rowOff>7620</xdr:rowOff>
        </xdr:to>
        <xdr:sp macro="" textlink="">
          <xdr:nvSpPr>
            <xdr:cNvPr id="25000" name="Drop Down 424" hidden="1">
              <a:extLst>
                <a:ext uri="{63B3BB69-23CF-44E3-9099-C40C66FF867C}">
                  <a14:compatExt spid="_x0000_s25000"/>
                </a:ext>
                <a:ext uri="{FF2B5EF4-FFF2-40B4-BE49-F238E27FC236}">
                  <a16:creationId xmlns:a16="http://schemas.microsoft.com/office/drawing/2014/main" id="{00000000-0008-0000-0000-0000A8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1112520</xdr:colOff>
          <xdr:row>100</xdr:row>
          <xdr:rowOff>7620</xdr:rowOff>
        </xdr:from>
        <xdr:to>
          <xdr:col>2</xdr:col>
          <xdr:colOff>906780</xdr:colOff>
          <xdr:row>100</xdr:row>
          <xdr:rowOff>259080</xdr:rowOff>
        </xdr:to>
        <xdr:sp macro="" textlink="">
          <xdr:nvSpPr>
            <xdr:cNvPr id="25001" name="Drop Down 425" hidden="1">
              <a:extLst>
                <a:ext uri="{63B3BB69-23CF-44E3-9099-C40C66FF867C}">
                  <a14:compatExt spid="_x0000_s25001"/>
                </a:ext>
                <a:ext uri="{FF2B5EF4-FFF2-40B4-BE49-F238E27FC236}">
                  <a16:creationId xmlns:a16="http://schemas.microsoft.com/office/drawing/2014/main" id="{00000000-0008-0000-0000-0000A9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182880</xdr:colOff>
          <xdr:row>98</xdr:row>
          <xdr:rowOff>7620</xdr:rowOff>
        </xdr:from>
        <xdr:to>
          <xdr:col>2</xdr:col>
          <xdr:colOff>906780</xdr:colOff>
          <xdr:row>98</xdr:row>
          <xdr:rowOff>259080</xdr:rowOff>
        </xdr:to>
        <xdr:sp macro="" textlink="">
          <xdr:nvSpPr>
            <xdr:cNvPr id="25002" name="Drop Down 426" hidden="1">
              <a:extLst>
                <a:ext uri="{63B3BB69-23CF-44E3-9099-C40C66FF867C}">
                  <a14:compatExt spid="_x0000_s25002"/>
                </a:ext>
                <a:ext uri="{FF2B5EF4-FFF2-40B4-BE49-F238E27FC236}">
                  <a16:creationId xmlns:a16="http://schemas.microsoft.com/office/drawing/2014/main" id="{00000000-0008-0000-0000-0000AA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101</xdr:row>
          <xdr:rowOff>7620</xdr:rowOff>
        </xdr:from>
        <xdr:to>
          <xdr:col>1</xdr:col>
          <xdr:colOff>1287780</xdr:colOff>
          <xdr:row>101</xdr:row>
          <xdr:rowOff>7620</xdr:rowOff>
        </xdr:to>
        <xdr:sp macro="" textlink="">
          <xdr:nvSpPr>
            <xdr:cNvPr id="25003" name="Rozbalovací seznam 19" hidden="1">
              <a:extLst>
                <a:ext uri="{63B3BB69-23CF-44E3-9099-C40C66FF867C}">
                  <a14:compatExt spid="_x0000_s25003"/>
                </a:ext>
                <a:ext uri="{FF2B5EF4-FFF2-40B4-BE49-F238E27FC236}">
                  <a16:creationId xmlns:a16="http://schemas.microsoft.com/office/drawing/2014/main" id="{00000000-0008-0000-0000-0000AB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101</xdr:row>
          <xdr:rowOff>7620</xdr:rowOff>
        </xdr:from>
        <xdr:to>
          <xdr:col>2</xdr:col>
          <xdr:colOff>541020</xdr:colOff>
          <xdr:row>101</xdr:row>
          <xdr:rowOff>7620</xdr:rowOff>
        </xdr:to>
        <xdr:sp macro="" textlink="">
          <xdr:nvSpPr>
            <xdr:cNvPr id="25004" name="Drop Down 428" hidden="1">
              <a:extLst>
                <a:ext uri="{63B3BB69-23CF-44E3-9099-C40C66FF867C}">
                  <a14:compatExt spid="_x0000_s25004"/>
                </a:ext>
                <a:ext uri="{FF2B5EF4-FFF2-40B4-BE49-F238E27FC236}">
                  <a16:creationId xmlns:a16="http://schemas.microsoft.com/office/drawing/2014/main" id="{00000000-0008-0000-0000-0000AC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1112520</xdr:colOff>
          <xdr:row>103</xdr:row>
          <xdr:rowOff>7620</xdr:rowOff>
        </xdr:from>
        <xdr:to>
          <xdr:col>2</xdr:col>
          <xdr:colOff>906780</xdr:colOff>
          <xdr:row>103</xdr:row>
          <xdr:rowOff>259080</xdr:rowOff>
        </xdr:to>
        <xdr:sp macro="" textlink="">
          <xdr:nvSpPr>
            <xdr:cNvPr id="25005" name="Drop Down 429" hidden="1">
              <a:extLst>
                <a:ext uri="{63B3BB69-23CF-44E3-9099-C40C66FF867C}">
                  <a14:compatExt spid="_x0000_s25005"/>
                </a:ext>
                <a:ext uri="{FF2B5EF4-FFF2-40B4-BE49-F238E27FC236}">
                  <a16:creationId xmlns:a16="http://schemas.microsoft.com/office/drawing/2014/main" id="{00000000-0008-0000-0000-0000AD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182880</xdr:colOff>
          <xdr:row>101</xdr:row>
          <xdr:rowOff>7620</xdr:rowOff>
        </xdr:from>
        <xdr:to>
          <xdr:col>2</xdr:col>
          <xdr:colOff>906780</xdr:colOff>
          <xdr:row>101</xdr:row>
          <xdr:rowOff>259080</xdr:rowOff>
        </xdr:to>
        <xdr:sp macro="" textlink="">
          <xdr:nvSpPr>
            <xdr:cNvPr id="25006" name="Drop Down 430" hidden="1">
              <a:extLst>
                <a:ext uri="{63B3BB69-23CF-44E3-9099-C40C66FF867C}">
                  <a14:compatExt spid="_x0000_s25006"/>
                </a:ext>
                <a:ext uri="{FF2B5EF4-FFF2-40B4-BE49-F238E27FC236}">
                  <a16:creationId xmlns:a16="http://schemas.microsoft.com/office/drawing/2014/main" id="{00000000-0008-0000-0000-0000AE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104</xdr:row>
          <xdr:rowOff>7620</xdr:rowOff>
        </xdr:from>
        <xdr:to>
          <xdr:col>1</xdr:col>
          <xdr:colOff>1287780</xdr:colOff>
          <xdr:row>104</xdr:row>
          <xdr:rowOff>7620</xdr:rowOff>
        </xdr:to>
        <xdr:sp macro="" textlink="">
          <xdr:nvSpPr>
            <xdr:cNvPr id="25007" name="Rozbalovací seznam 19" hidden="1">
              <a:extLst>
                <a:ext uri="{63B3BB69-23CF-44E3-9099-C40C66FF867C}">
                  <a14:compatExt spid="_x0000_s25007"/>
                </a:ext>
                <a:ext uri="{FF2B5EF4-FFF2-40B4-BE49-F238E27FC236}">
                  <a16:creationId xmlns:a16="http://schemas.microsoft.com/office/drawing/2014/main" id="{00000000-0008-0000-0000-0000AF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104</xdr:row>
          <xdr:rowOff>7620</xdr:rowOff>
        </xdr:from>
        <xdr:to>
          <xdr:col>2</xdr:col>
          <xdr:colOff>541020</xdr:colOff>
          <xdr:row>104</xdr:row>
          <xdr:rowOff>7620</xdr:rowOff>
        </xdr:to>
        <xdr:sp macro="" textlink="">
          <xdr:nvSpPr>
            <xdr:cNvPr id="25008" name="Drop Down 432" hidden="1">
              <a:extLst>
                <a:ext uri="{63B3BB69-23CF-44E3-9099-C40C66FF867C}">
                  <a14:compatExt spid="_x0000_s25008"/>
                </a:ext>
                <a:ext uri="{FF2B5EF4-FFF2-40B4-BE49-F238E27FC236}">
                  <a16:creationId xmlns:a16="http://schemas.microsoft.com/office/drawing/2014/main" id="{00000000-0008-0000-0000-0000B0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1112520</xdr:colOff>
          <xdr:row>106</xdr:row>
          <xdr:rowOff>7620</xdr:rowOff>
        </xdr:from>
        <xdr:to>
          <xdr:col>2</xdr:col>
          <xdr:colOff>906780</xdr:colOff>
          <xdr:row>106</xdr:row>
          <xdr:rowOff>259080</xdr:rowOff>
        </xdr:to>
        <xdr:sp macro="" textlink="">
          <xdr:nvSpPr>
            <xdr:cNvPr id="25009" name="Drop Down 433" hidden="1">
              <a:extLst>
                <a:ext uri="{63B3BB69-23CF-44E3-9099-C40C66FF867C}">
                  <a14:compatExt spid="_x0000_s25009"/>
                </a:ext>
                <a:ext uri="{FF2B5EF4-FFF2-40B4-BE49-F238E27FC236}">
                  <a16:creationId xmlns:a16="http://schemas.microsoft.com/office/drawing/2014/main" id="{00000000-0008-0000-0000-0000B1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182880</xdr:colOff>
          <xdr:row>104</xdr:row>
          <xdr:rowOff>7620</xdr:rowOff>
        </xdr:from>
        <xdr:to>
          <xdr:col>2</xdr:col>
          <xdr:colOff>906780</xdr:colOff>
          <xdr:row>104</xdr:row>
          <xdr:rowOff>259080</xdr:rowOff>
        </xdr:to>
        <xdr:sp macro="" textlink="">
          <xdr:nvSpPr>
            <xdr:cNvPr id="25010" name="Drop Down 434" hidden="1">
              <a:extLst>
                <a:ext uri="{63B3BB69-23CF-44E3-9099-C40C66FF867C}">
                  <a14:compatExt spid="_x0000_s25010"/>
                </a:ext>
                <a:ext uri="{FF2B5EF4-FFF2-40B4-BE49-F238E27FC236}">
                  <a16:creationId xmlns:a16="http://schemas.microsoft.com/office/drawing/2014/main" id="{00000000-0008-0000-0000-0000B2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107</xdr:row>
          <xdr:rowOff>7620</xdr:rowOff>
        </xdr:from>
        <xdr:to>
          <xdr:col>1</xdr:col>
          <xdr:colOff>1287780</xdr:colOff>
          <xdr:row>107</xdr:row>
          <xdr:rowOff>7620</xdr:rowOff>
        </xdr:to>
        <xdr:sp macro="" textlink="">
          <xdr:nvSpPr>
            <xdr:cNvPr id="25011" name="Rozbalovací seznam 19" hidden="1">
              <a:extLst>
                <a:ext uri="{63B3BB69-23CF-44E3-9099-C40C66FF867C}">
                  <a14:compatExt spid="_x0000_s25011"/>
                </a:ext>
                <a:ext uri="{FF2B5EF4-FFF2-40B4-BE49-F238E27FC236}">
                  <a16:creationId xmlns:a16="http://schemas.microsoft.com/office/drawing/2014/main" id="{00000000-0008-0000-0000-0000B3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107</xdr:row>
          <xdr:rowOff>7620</xdr:rowOff>
        </xdr:from>
        <xdr:to>
          <xdr:col>2</xdr:col>
          <xdr:colOff>541020</xdr:colOff>
          <xdr:row>107</xdr:row>
          <xdr:rowOff>7620</xdr:rowOff>
        </xdr:to>
        <xdr:sp macro="" textlink="">
          <xdr:nvSpPr>
            <xdr:cNvPr id="25012" name="Drop Down 436" hidden="1">
              <a:extLst>
                <a:ext uri="{63B3BB69-23CF-44E3-9099-C40C66FF867C}">
                  <a14:compatExt spid="_x0000_s25012"/>
                </a:ext>
                <a:ext uri="{FF2B5EF4-FFF2-40B4-BE49-F238E27FC236}">
                  <a16:creationId xmlns:a16="http://schemas.microsoft.com/office/drawing/2014/main" id="{00000000-0008-0000-0000-0000B4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1112520</xdr:colOff>
          <xdr:row>109</xdr:row>
          <xdr:rowOff>7620</xdr:rowOff>
        </xdr:from>
        <xdr:to>
          <xdr:col>2</xdr:col>
          <xdr:colOff>906780</xdr:colOff>
          <xdr:row>109</xdr:row>
          <xdr:rowOff>259080</xdr:rowOff>
        </xdr:to>
        <xdr:sp macro="" textlink="">
          <xdr:nvSpPr>
            <xdr:cNvPr id="25013" name="Drop Down 437" hidden="1">
              <a:extLst>
                <a:ext uri="{63B3BB69-23CF-44E3-9099-C40C66FF867C}">
                  <a14:compatExt spid="_x0000_s25013"/>
                </a:ext>
                <a:ext uri="{FF2B5EF4-FFF2-40B4-BE49-F238E27FC236}">
                  <a16:creationId xmlns:a16="http://schemas.microsoft.com/office/drawing/2014/main" id="{00000000-0008-0000-0000-0000B5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182880</xdr:colOff>
          <xdr:row>107</xdr:row>
          <xdr:rowOff>7620</xdr:rowOff>
        </xdr:from>
        <xdr:to>
          <xdr:col>2</xdr:col>
          <xdr:colOff>906780</xdr:colOff>
          <xdr:row>107</xdr:row>
          <xdr:rowOff>259080</xdr:rowOff>
        </xdr:to>
        <xdr:sp macro="" textlink="">
          <xdr:nvSpPr>
            <xdr:cNvPr id="25014" name="Drop Down 438" hidden="1">
              <a:extLst>
                <a:ext uri="{63B3BB69-23CF-44E3-9099-C40C66FF867C}">
                  <a14:compatExt spid="_x0000_s25014"/>
                </a:ext>
                <a:ext uri="{FF2B5EF4-FFF2-40B4-BE49-F238E27FC236}">
                  <a16:creationId xmlns:a16="http://schemas.microsoft.com/office/drawing/2014/main" id="{00000000-0008-0000-0000-0000B6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110</xdr:row>
          <xdr:rowOff>7620</xdr:rowOff>
        </xdr:from>
        <xdr:to>
          <xdr:col>1</xdr:col>
          <xdr:colOff>1287780</xdr:colOff>
          <xdr:row>110</xdr:row>
          <xdr:rowOff>7620</xdr:rowOff>
        </xdr:to>
        <xdr:sp macro="" textlink="">
          <xdr:nvSpPr>
            <xdr:cNvPr id="25015" name="Rozbalovací seznam 19" hidden="1">
              <a:extLst>
                <a:ext uri="{63B3BB69-23CF-44E3-9099-C40C66FF867C}">
                  <a14:compatExt spid="_x0000_s25015"/>
                </a:ext>
                <a:ext uri="{FF2B5EF4-FFF2-40B4-BE49-F238E27FC236}">
                  <a16:creationId xmlns:a16="http://schemas.microsoft.com/office/drawing/2014/main" id="{00000000-0008-0000-0000-0000B7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110</xdr:row>
          <xdr:rowOff>7620</xdr:rowOff>
        </xdr:from>
        <xdr:to>
          <xdr:col>2</xdr:col>
          <xdr:colOff>541020</xdr:colOff>
          <xdr:row>110</xdr:row>
          <xdr:rowOff>7620</xdr:rowOff>
        </xdr:to>
        <xdr:sp macro="" textlink="">
          <xdr:nvSpPr>
            <xdr:cNvPr id="25016" name="Drop Down 440" hidden="1">
              <a:extLst>
                <a:ext uri="{63B3BB69-23CF-44E3-9099-C40C66FF867C}">
                  <a14:compatExt spid="_x0000_s25016"/>
                </a:ext>
                <a:ext uri="{FF2B5EF4-FFF2-40B4-BE49-F238E27FC236}">
                  <a16:creationId xmlns:a16="http://schemas.microsoft.com/office/drawing/2014/main" id="{00000000-0008-0000-0000-0000B8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1112520</xdr:colOff>
          <xdr:row>112</xdr:row>
          <xdr:rowOff>7620</xdr:rowOff>
        </xdr:from>
        <xdr:to>
          <xdr:col>2</xdr:col>
          <xdr:colOff>906780</xdr:colOff>
          <xdr:row>112</xdr:row>
          <xdr:rowOff>259080</xdr:rowOff>
        </xdr:to>
        <xdr:sp macro="" textlink="">
          <xdr:nvSpPr>
            <xdr:cNvPr id="25017" name="Drop Down 441" hidden="1">
              <a:extLst>
                <a:ext uri="{63B3BB69-23CF-44E3-9099-C40C66FF867C}">
                  <a14:compatExt spid="_x0000_s25017"/>
                </a:ext>
                <a:ext uri="{FF2B5EF4-FFF2-40B4-BE49-F238E27FC236}">
                  <a16:creationId xmlns:a16="http://schemas.microsoft.com/office/drawing/2014/main" id="{00000000-0008-0000-0000-0000B9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182880</xdr:colOff>
          <xdr:row>110</xdr:row>
          <xdr:rowOff>7620</xdr:rowOff>
        </xdr:from>
        <xdr:to>
          <xdr:col>2</xdr:col>
          <xdr:colOff>906780</xdr:colOff>
          <xdr:row>110</xdr:row>
          <xdr:rowOff>259080</xdr:rowOff>
        </xdr:to>
        <xdr:sp macro="" textlink="">
          <xdr:nvSpPr>
            <xdr:cNvPr id="25018" name="Drop Down 442" hidden="1">
              <a:extLst>
                <a:ext uri="{63B3BB69-23CF-44E3-9099-C40C66FF867C}">
                  <a14:compatExt spid="_x0000_s25018"/>
                </a:ext>
                <a:ext uri="{FF2B5EF4-FFF2-40B4-BE49-F238E27FC236}">
                  <a16:creationId xmlns:a16="http://schemas.microsoft.com/office/drawing/2014/main" id="{00000000-0008-0000-0000-0000BA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113</xdr:row>
          <xdr:rowOff>7620</xdr:rowOff>
        </xdr:from>
        <xdr:to>
          <xdr:col>1</xdr:col>
          <xdr:colOff>1287780</xdr:colOff>
          <xdr:row>113</xdr:row>
          <xdr:rowOff>7620</xdr:rowOff>
        </xdr:to>
        <xdr:sp macro="" textlink="">
          <xdr:nvSpPr>
            <xdr:cNvPr id="25019" name="Rozbalovací seznam 19" hidden="1">
              <a:extLst>
                <a:ext uri="{63B3BB69-23CF-44E3-9099-C40C66FF867C}">
                  <a14:compatExt spid="_x0000_s25019"/>
                </a:ext>
                <a:ext uri="{FF2B5EF4-FFF2-40B4-BE49-F238E27FC236}">
                  <a16:creationId xmlns:a16="http://schemas.microsoft.com/office/drawing/2014/main" id="{00000000-0008-0000-0000-0000BB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113</xdr:row>
          <xdr:rowOff>7620</xdr:rowOff>
        </xdr:from>
        <xdr:to>
          <xdr:col>2</xdr:col>
          <xdr:colOff>541020</xdr:colOff>
          <xdr:row>113</xdr:row>
          <xdr:rowOff>7620</xdr:rowOff>
        </xdr:to>
        <xdr:sp macro="" textlink="">
          <xdr:nvSpPr>
            <xdr:cNvPr id="25020" name="Drop Down 444" hidden="1">
              <a:extLst>
                <a:ext uri="{63B3BB69-23CF-44E3-9099-C40C66FF867C}">
                  <a14:compatExt spid="_x0000_s25020"/>
                </a:ext>
                <a:ext uri="{FF2B5EF4-FFF2-40B4-BE49-F238E27FC236}">
                  <a16:creationId xmlns:a16="http://schemas.microsoft.com/office/drawing/2014/main" id="{00000000-0008-0000-0000-0000BC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1112520</xdr:colOff>
          <xdr:row>115</xdr:row>
          <xdr:rowOff>7620</xdr:rowOff>
        </xdr:from>
        <xdr:to>
          <xdr:col>2</xdr:col>
          <xdr:colOff>906780</xdr:colOff>
          <xdr:row>115</xdr:row>
          <xdr:rowOff>259080</xdr:rowOff>
        </xdr:to>
        <xdr:sp macro="" textlink="">
          <xdr:nvSpPr>
            <xdr:cNvPr id="25021" name="Drop Down 445" hidden="1">
              <a:extLst>
                <a:ext uri="{63B3BB69-23CF-44E3-9099-C40C66FF867C}">
                  <a14:compatExt spid="_x0000_s25021"/>
                </a:ext>
                <a:ext uri="{FF2B5EF4-FFF2-40B4-BE49-F238E27FC236}">
                  <a16:creationId xmlns:a16="http://schemas.microsoft.com/office/drawing/2014/main" id="{00000000-0008-0000-0000-0000BD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182880</xdr:colOff>
          <xdr:row>113</xdr:row>
          <xdr:rowOff>7620</xdr:rowOff>
        </xdr:from>
        <xdr:to>
          <xdr:col>2</xdr:col>
          <xdr:colOff>906780</xdr:colOff>
          <xdr:row>113</xdr:row>
          <xdr:rowOff>259080</xdr:rowOff>
        </xdr:to>
        <xdr:sp macro="" textlink="">
          <xdr:nvSpPr>
            <xdr:cNvPr id="25022" name="Drop Down 446" hidden="1">
              <a:extLst>
                <a:ext uri="{63B3BB69-23CF-44E3-9099-C40C66FF867C}">
                  <a14:compatExt spid="_x0000_s25022"/>
                </a:ext>
                <a:ext uri="{FF2B5EF4-FFF2-40B4-BE49-F238E27FC236}">
                  <a16:creationId xmlns:a16="http://schemas.microsoft.com/office/drawing/2014/main" id="{00000000-0008-0000-0000-0000BE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116</xdr:row>
          <xdr:rowOff>7620</xdr:rowOff>
        </xdr:from>
        <xdr:to>
          <xdr:col>1</xdr:col>
          <xdr:colOff>1287780</xdr:colOff>
          <xdr:row>116</xdr:row>
          <xdr:rowOff>7620</xdr:rowOff>
        </xdr:to>
        <xdr:sp macro="" textlink="">
          <xdr:nvSpPr>
            <xdr:cNvPr id="25023" name="Rozbalovací seznam 19" hidden="1">
              <a:extLst>
                <a:ext uri="{63B3BB69-23CF-44E3-9099-C40C66FF867C}">
                  <a14:compatExt spid="_x0000_s25023"/>
                </a:ext>
                <a:ext uri="{FF2B5EF4-FFF2-40B4-BE49-F238E27FC236}">
                  <a16:creationId xmlns:a16="http://schemas.microsoft.com/office/drawing/2014/main" id="{00000000-0008-0000-0000-0000BF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116</xdr:row>
          <xdr:rowOff>7620</xdr:rowOff>
        </xdr:from>
        <xdr:to>
          <xdr:col>2</xdr:col>
          <xdr:colOff>541020</xdr:colOff>
          <xdr:row>116</xdr:row>
          <xdr:rowOff>7620</xdr:rowOff>
        </xdr:to>
        <xdr:sp macro="" textlink="">
          <xdr:nvSpPr>
            <xdr:cNvPr id="25024" name="Drop Down 448" hidden="1">
              <a:extLst>
                <a:ext uri="{63B3BB69-23CF-44E3-9099-C40C66FF867C}">
                  <a14:compatExt spid="_x0000_s25024"/>
                </a:ext>
                <a:ext uri="{FF2B5EF4-FFF2-40B4-BE49-F238E27FC236}">
                  <a16:creationId xmlns:a16="http://schemas.microsoft.com/office/drawing/2014/main" id="{00000000-0008-0000-0000-0000C0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1112520</xdr:colOff>
          <xdr:row>118</xdr:row>
          <xdr:rowOff>7620</xdr:rowOff>
        </xdr:from>
        <xdr:to>
          <xdr:col>2</xdr:col>
          <xdr:colOff>906780</xdr:colOff>
          <xdr:row>118</xdr:row>
          <xdr:rowOff>259080</xdr:rowOff>
        </xdr:to>
        <xdr:sp macro="" textlink="">
          <xdr:nvSpPr>
            <xdr:cNvPr id="25025" name="Drop Down 449" hidden="1">
              <a:extLst>
                <a:ext uri="{63B3BB69-23CF-44E3-9099-C40C66FF867C}">
                  <a14:compatExt spid="_x0000_s25025"/>
                </a:ext>
                <a:ext uri="{FF2B5EF4-FFF2-40B4-BE49-F238E27FC236}">
                  <a16:creationId xmlns:a16="http://schemas.microsoft.com/office/drawing/2014/main" id="{00000000-0008-0000-0000-0000C1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182880</xdr:colOff>
          <xdr:row>116</xdr:row>
          <xdr:rowOff>7620</xdr:rowOff>
        </xdr:from>
        <xdr:to>
          <xdr:col>2</xdr:col>
          <xdr:colOff>906780</xdr:colOff>
          <xdr:row>116</xdr:row>
          <xdr:rowOff>259080</xdr:rowOff>
        </xdr:to>
        <xdr:sp macro="" textlink="">
          <xdr:nvSpPr>
            <xdr:cNvPr id="25026" name="Drop Down 450" hidden="1">
              <a:extLst>
                <a:ext uri="{63B3BB69-23CF-44E3-9099-C40C66FF867C}">
                  <a14:compatExt spid="_x0000_s25026"/>
                </a:ext>
                <a:ext uri="{FF2B5EF4-FFF2-40B4-BE49-F238E27FC236}">
                  <a16:creationId xmlns:a16="http://schemas.microsoft.com/office/drawing/2014/main" id="{00000000-0008-0000-0000-0000C2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119</xdr:row>
          <xdr:rowOff>7620</xdr:rowOff>
        </xdr:from>
        <xdr:to>
          <xdr:col>1</xdr:col>
          <xdr:colOff>1287780</xdr:colOff>
          <xdr:row>119</xdr:row>
          <xdr:rowOff>7620</xdr:rowOff>
        </xdr:to>
        <xdr:sp macro="" textlink="">
          <xdr:nvSpPr>
            <xdr:cNvPr id="25027" name="Rozbalovací seznam 19" hidden="1">
              <a:extLst>
                <a:ext uri="{63B3BB69-23CF-44E3-9099-C40C66FF867C}">
                  <a14:compatExt spid="_x0000_s25027"/>
                </a:ext>
                <a:ext uri="{FF2B5EF4-FFF2-40B4-BE49-F238E27FC236}">
                  <a16:creationId xmlns:a16="http://schemas.microsoft.com/office/drawing/2014/main" id="{00000000-0008-0000-0000-0000C3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119</xdr:row>
          <xdr:rowOff>7620</xdr:rowOff>
        </xdr:from>
        <xdr:to>
          <xdr:col>2</xdr:col>
          <xdr:colOff>541020</xdr:colOff>
          <xdr:row>119</xdr:row>
          <xdr:rowOff>7620</xdr:rowOff>
        </xdr:to>
        <xdr:sp macro="" textlink="">
          <xdr:nvSpPr>
            <xdr:cNvPr id="25028" name="Drop Down 452" hidden="1">
              <a:extLst>
                <a:ext uri="{63B3BB69-23CF-44E3-9099-C40C66FF867C}">
                  <a14:compatExt spid="_x0000_s25028"/>
                </a:ext>
                <a:ext uri="{FF2B5EF4-FFF2-40B4-BE49-F238E27FC236}">
                  <a16:creationId xmlns:a16="http://schemas.microsoft.com/office/drawing/2014/main" id="{00000000-0008-0000-0000-0000C4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1112520</xdr:colOff>
          <xdr:row>121</xdr:row>
          <xdr:rowOff>7620</xdr:rowOff>
        </xdr:from>
        <xdr:to>
          <xdr:col>2</xdr:col>
          <xdr:colOff>906780</xdr:colOff>
          <xdr:row>121</xdr:row>
          <xdr:rowOff>259080</xdr:rowOff>
        </xdr:to>
        <xdr:sp macro="" textlink="">
          <xdr:nvSpPr>
            <xdr:cNvPr id="25029" name="Drop Down 453" hidden="1">
              <a:extLst>
                <a:ext uri="{63B3BB69-23CF-44E3-9099-C40C66FF867C}">
                  <a14:compatExt spid="_x0000_s25029"/>
                </a:ext>
                <a:ext uri="{FF2B5EF4-FFF2-40B4-BE49-F238E27FC236}">
                  <a16:creationId xmlns:a16="http://schemas.microsoft.com/office/drawing/2014/main" id="{00000000-0008-0000-0000-0000C5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182880</xdr:colOff>
          <xdr:row>119</xdr:row>
          <xdr:rowOff>7620</xdr:rowOff>
        </xdr:from>
        <xdr:to>
          <xdr:col>2</xdr:col>
          <xdr:colOff>906780</xdr:colOff>
          <xdr:row>119</xdr:row>
          <xdr:rowOff>259080</xdr:rowOff>
        </xdr:to>
        <xdr:sp macro="" textlink="">
          <xdr:nvSpPr>
            <xdr:cNvPr id="25030" name="Drop Down 454" hidden="1">
              <a:extLst>
                <a:ext uri="{63B3BB69-23CF-44E3-9099-C40C66FF867C}">
                  <a14:compatExt spid="_x0000_s25030"/>
                </a:ext>
                <a:ext uri="{FF2B5EF4-FFF2-40B4-BE49-F238E27FC236}">
                  <a16:creationId xmlns:a16="http://schemas.microsoft.com/office/drawing/2014/main" id="{00000000-0008-0000-0000-0000C6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122</xdr:row>
          <xdr:rowOff>7620</xdr:rowOff>
        </xdr:from>
        <xdr:to>
          <xdr:col>1</xdr:col>
          <xdr:colOff>1287780</xdr:colOff>
          <xdr:row>122</xdr:row>
          <xdr:rowOff>7620</xdr:rowOff>
        </xdr:to>
        <xdr:sp macro="" textlink="">
          <xdr:nvSpPr>
            <xdr:cNvPr id="25031" name="Rozbalovací seznam 19" hidden="1">
              <a:extLst>
                <a:ext uri="{63B3BB69-23CF-44E3-9099-C40C66FF867C}">
                  <a14:compatExt spid="_x0000_s25031"/>
                </a:ext>
                <a:ext uri="{FF2B5EF4-FFF2-40B4-BE49-F238E27FC236}">
                  <a16:creationId xmlns:a16="http://schemas.microsoft.com/office/drawing/2014/main" id="{00000000-0008-0000-0000-0000C7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122</xdr:row>
          <xdr:rowOff>7620</xdr:rowOff>
        </xdr:from>
        <xdr:to>
          <xdr:col>2</xdr:col>
          <xdr:colOff>541020</xdr:colOff>
          <xdr:row>122</xdr:row>
          <xdr:rowOff>7620</xdr:rowOff>
        </xdr:to>
        <xdr:sp macro="" textlink="">
          <xdr:nvSpPr>
            <xdr:cNvPr id="25032" name="Drop Down 456" hidden="1">
              <a:extLst>
                <a:ext uri="{63B3BB69-23CF-44E3-9099-C40C66FF867C}">
                  <a14:compatExt spid="_x0000_s25032"/>
                </a:ext>
                <a:ext uri="{FF2B5EF4-FFF2-40B4-BE49-F238E27FC236}">
                  <a16:creationId xmlns:a16="http://schemas.microsoft.com/office/drawing/2014/main" id="{00000000-0008-0000-0000-0000C8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1112520</xdr:colOff>
          <xdr:row>124</xdr:row>
          <xdr:rowOff>7620</xdr:rowOff>
        </xdr:from>
        <xdr:to>
          <xdr:col>2</xdr:col>
          <xdr:colOff>906780</xdr:colOff>
          <xdr:row>124</xdr:row>
          <xdr:rowOff>259080</xdr:rowOff>
        </xdr:to>
        <xdr:sp macro="" textlink="">
          <xdr:nvSpPr>
            <xdr:cNvPr id="25033" name="Drop Down 457" hidden="1">
              <a:extLst>
                <a:ext uri="{63B3BB69-23CF-44E3-9099-C40C66FF867C}">
                  <a14:compatExt spid="_x0000_s25033"/>
                </a:ext>
                <a:ext uri="{FF2B5EF4-FFF2-40B4-BE49-F238E27FC236}">
                  <a16:creationId xmlns:a16="http://schemas.microsoft.com/office/drawing/2014/main" id="{00000000-0008-0000-0000-0000C9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182880</xdr:colOff>
          <xdr:row>122</xdr:row>
          <xdr:rowOff>7620</xdr:rowOff>
        </xdr:from>
        <xdr:to>
          <xdr:col>2</xdr:col>
          <xdr:colOff>906780</xdr:colOff>
          <xdr:row>122</xdr:row>
          <xdr:rowOff>259080</xdr:rowOff>
        </xdr:to>
        <xdr:sp macro="" textlink="">
          <xdr:nvSpPr>
            <xdr:cNvPr id="25034" name="Drop Down 458" hidden="1">
              <a:extLst>
                <a:ext uri="{63B3BB69-23CF-44E3-9099-C40C66FF867C}">
                  <a14:compatExt spid="_x0000_s25034"/>
                </a:ext>
                <a:ext uri="{FF2B5EF4-FFF2-40B4-BE49-F238E27FC236}">
                  <a16:creationId xmlns:a16="http://schemas.microsoft.com/office/drawing/2014/main" id="{00000000-0008-0000-0000-0000CA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125</xdr:row>
          <xdr:rowOff>7620</xdr:rowOff>
        </xdr:from>
        <xdr:to>
          <xdr:col>1</xdr:col>
          <xdr:colOff>1287780</xdr:colOff>
          <xdr:row>125</xdr:row>
          <xdr:rowOff>7620</xdr:rowOff>
        </xdr:to>
        <xdr:sp macro="" textlink="">
          <xdr:nvSpPr>
            <xdr:cNvPr id="25035" name="Rozbalovací seznam 19" hidden="1">
              <a:extLst>
                <a:ext uri="{63B3BB69-23CF-44E3-9099-C40C66FF867C}">
                  <a14:compatExt spid="_x0000_s25035"/>
                </a:ext>
                <a:ext uri="{FF2B5EF4-FFF2-40B4-BE49-F238E27FC236}">
                  <a16:creationId xmlns:a16="http://schemas.microsoft.com/office/drawing/2014/main" id="{00000000-0008-0000-0000-0000CB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125</xdr:row>
          <xdr:rowOff>7620</xdr:rowOff>
        </xdr:from>
        <xdr:to>
          <xdr:col>2</xdr:col>
          <xdr:colOff>541020</xdr:colOff>
          <xdr:row>125</xdr:row>
          <xdr:rowOff>7620</xdr:rowOff>
        </xdr:to>
        <xdr:sp macro="" textlink="">
          <xdr:nvSpPr>
            <xdr:cNvPr id="25036" name="Drop Down 460" hidden="1">
              <a:extLst>
                <a:ext uri="{63B3BB69-23CF-44E3-9099-C40C66FF867C}">
                  <a14:compatExt spid="_x0000_s25036"/>
                </a:ext>
                <a:ext uri="{FF2B5EF4-FFF2-40B4-BE49-F238E27FC236}">
                  <a16:creationId xmlns:a16="http://schemas.microsoft.com/office/drawing/2014/main" id="{00000000-0008-0000-0000-0000CC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1112520</xdr:colOff>
          <xdr:row>127</xdr:row>
          <xdr:rowOff>7620</xdr:rowOff>
        </xdr:from>
        <xdr:to>
          <xdr:col>2</xdr:col>
          <xdr:colOff>906780</xdr:colOff>
          <xdr:row>127</xdr:row>
          <xdr:rowOff>259080</xdr:rowOff>
        </xdr:to>
        <xdr:sp macro="" textlink="">
          <xdr:nvSpPr>
            <xdr:cNvPr id="25037" name="Drop Down 461" hidden="1">
              <a:extLst>
                <a:ext uri="{63B3BB69-23CF-44E3-9099-C40C66FF867C}">
                  <a14:compatExt spid="_x0000_s25037"/>
                </a:ext>
                <a:ext uri="{FF2B5EF4-FFF2-40B4-BE49-F238E27FC236}">
                  <a16:creationId xmlns:a16="http://schemas.microsoft.com/office/drawing/2014/main" id="{00000000-0008-0000-0000-0000CD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182880</xdr:colOff>
          <xdr:row>125</xdr:row>
          <xdr:rowOff>7620</xdr:rowOff>
        </xdr:from>
        <xdr:to>
          <xdr:col>2</xdr:col>
          <xdr:colOff>906780</xdr:colOff>
          <xdr:row>125</xdr:row>
          <xdr:rowOff>259080</xdr:rowOff>
        </xdr:to>
        <xdr:sp macro="" textlink="">
          <xdr:nvSpPr>
            <xdr:cNvPr id="25038" name="Drop Down 462" hidden="1">
              <a:extLst>
                <a:ext uri="{63B3BB69-23CF-44E3-9099-C40C66FF867C}">
                  <a14:compatExt spid="_x0000_s25038"/>
                </a:ext>
                <a:ext uri="{FF2B5EF4-FFF2-40B4-BE49-F238E27FC236}">
                  <a16:creationId xmlns:a16="http://schemas.microsoft.com/office/drawing/2014/main" id="{00000000-0008-0000-0000-0000CE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128</xdr:row>
          <xdr:rowOff>7620</xdr:rowOff>
        </xdr:from>
        <xdr:to>
          <xdr:col>1</xdr:col>
          <xdr:colOff>1287780</xdr:colOff>
          <xdr:row>128</xdr:row>
          <xdr:rowOff>7620</xdr:rowOff>
        </xdr:to>
        <xdr:sp macro="" textlink="">
          <xdr:nvSpPr>
            <xdr:cNvPr id="25039" name="Rozbalovací seznam 19" hidden="1">
              <a:extLst>
                <a:ext uri="{63B3BB69-23CF-44E3-9099-C40C66FF867C}">
                  <a14:compatExt spid="_x0000_s25039"/>
                </a:ext>
                <a:ext uri="{FF2B5EF4-FFF2-40B4-BE49-F238E27FC236}">
                  <a16:creationId xmlns:a16="http://schemas.microsoft.com/office/drawing/2014/main" id="{00000000-0008-0000-0000-0000CF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128</xdr:row>
          <xdr:rowOff>7620</xdr:rowOff>
        </xdr:from>
        <xdr:to>
          <xdr:col>2</xdr:col>
          <xdr:colOff>541020</xdr:colOff>
          <xdr:row>128</xdr:row>
          <xdr:rowOff>7620</xdr:rowOff>
        </xdr:to>
        <xdr:sp macro="" textlink="">
          <xdr:nvSpPr>
            <xdr:cNvPr id="25040" name="Drop Down 464" hidden="1">
              <a:extLst>
                <a:ext uri="{63B3BB69-23CF-44E3-9099-C40C66FF867C}">
                  <a14:compatExt spid="_x0000_s25040"/>
                </a:ext>
                <a:ext uri="{FF2B5EF4-FFF2-40B4-BE49-F238E27FC236}">
                  <a16:creationId xmlns:a16="http://schemas.microsoft.com/office/drawing/2014/main" id="{00000000-0008-0000-0000-0000D0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1112520</xdr:colOff>
          <xdr:row>130</xdr:row>
          <xdr:rowOff>7620</xdr:rowOff>
        </xdr:from>
        <xdr:to>
          <xdr:col>2</xdr:col>
          <xdr:colOff>906780</xdr:colOff>
          <xdr:row>130</xdr:row>
          <xdr:rowOff>259080</xdr:rowOff>
        </xdr:to>
        <xdr:sp macro="" textlink="">
          <xdr:nvSpPr>
            <xdr:cNvPr id="25041" name="Drop Down 465" hidden="1">
              <a:extLst>
                <a:ext uri="{63B3BB69-23CF-44E3-9099-C40C66FF867C}">
                  <a14:compatExt spid="_x0000_s25041"/>
                </a:ext>
                <a:ext uri="{FF2B5EF4-FFF2-40B4-BE49-F238E27FC236}">
                  <a16:creationId xmlns:a16="http://schemas.microsoft.com/office/drawing/2014/main" id="{00000000-0008-0000-0000-0000D1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182880</xdr:colOff>
          <xdr:row>128</xdr:row>
          <xdr:rowOff>7620</xdr:rowOff>
        </xdr:from>
        <xdr:to>
          <xdr:col>2</xdr:col>
          <xdr:colOff>906780</xdr:colOff>
          <xdr:row>128</xdr:row>
          <xdr:rowOff>259080</xdr:rowOff>
        </xdr:to>
        <xdr:sp macro="" textlink="">
          <xdr:nvSpPr>
            <xdr:cNvPr id="25042" name="Drop Down 466" hidden="1">
              <a:extLst>
                <a:ext uri="{63B3BB69-23CF-44E3-9099-C40C66FF867C}">
                  <a14:compatExt spid="_x0000_s25042"/>
                </a:ext>
                <a:ext uri="{FF2B5EF4-FFF2-40B4-BE49-F238E27FC236}">
                  <a16:creationId xmlns:a16="http://schemas.microsoft.com/office/drawing/2014/main" id="{00000000-0008-0000-0000-0000D2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131</xdr:row>
          <xdr:rowOff>7620</xdr:rowOff>
        </xdr:from>
        <xdr:to>
          <xdr:col>1</xdr:col>
          <xdr:colOff>1287780</xdr:colOff>
          <xdr:row>131</xdr:row>
          <xdr:rowOff>7620</xdr:rowOff>
        </xdr:to>
        <xdr:sp macro="" textlink="">
          <xdr:nvSpPr>
            <xdr:cNvPr id="25043" name="Rozbalovací seznam 19" hidden="1">
              <a:extLst>
                <a:ext uri="{63B3BB69-23CF-44E3-9099-C40C66FF867C}">
                  <a14:compatExt spid="_x0000_s25043"/>
                </a:ext>
                <a:ext uri="{FF2B5EF4-FFF2-40B4-BE49-F238E27FC236}">
                  <a16:creationId xmlns:a16="http://schemas.microsoft.com/office/drawing/2014/main" id="{00000000-0008-0000-0000-0000D3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131</xdr:row>
          <xdr:rowOff>7620</xdr:rowOff>
        </xdr:from>
        <xdr:to>
          <xdr:col>2</xdr:col>
          <xdr:colOff>541020</xdr:colOff>
          <xdr:row>131</xdr:row>
          <xdr:rowOff>7620</xdr:rowOff>
        </xdr:to>
        <xdr:sp macro="" textlink="">
          <xdr:nvSpPr>
            <xdr:cNvPr id="25044" name="Drop Down 468" hidden="1">
              <a:extLst>
                <a:ext uri="{63B3BB69-23CF-44E3-9099-C40C66FF867C}">
                  <a14:compatExt spid="_x0000_s25044"/>
                </a:ext>
                <a:ext uri="{FF2B5EF4-FFF2-40B4-BE49-F238E27FC236}">
                  <a16:creationId xmlns:a16="http://schemas.microsoft.com/office/drawing/2014/main" id="{00000000-0008-0000-0000-0000D4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1112520</xdr:colOff>
          <xdr:row>133</xdr:row>
          <xdr:rowOff>7620</xdr:rowOff>
        </xdr:from>
        <xdr:to>
          <xdr:col>2</xdr:col>
          <xdr:colOff>906780</xdr:colOff>
          <xdr:row>133</xdr:row>
          <xdr:rowOff>259080</xdr:rowOff>
        </xdr:to>
        <xdr:sp macro="" textlink="">
          <xdr:nvSpPr>
            <xdr:cNvPr id="25045" name="Drop Down 469" hidden="1">
              <a:extLst>
                <a:ext uri="{63B3BB69-23CF-44E3-9099-C40C66FF867C}">
                  <a14:compatExt spid="_x0000_s25045"/>
                </a:ext>
                <a:ext uri="{FF2B5EF4-FFF2-40B4-BE49-F238E27FC236}">
                  <a16:creationId xmlns:a16="http://schemas.microsoft.com/office/drawing/2014/main" id="{00000000-0008-0000-0000-0000D5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182880</xdr:colOff>
          <xdr:row>131</xdr:row>
          <xdr:rowOff>7620</xdr:rowOff>
        </xdr:from>
        <xdr:to>
          <xdr:col>2</xdr:col>
          <xdr:colOff>906780</xdr:colOff>
          <xdr:row>131</xdr:row>
          <xdr:rowOff>259080</xdr:rowOff>
        </xdr:to>
        <xdr:sp macro="" textlink="">
          <xdr:nvSpPr>
            <xdr:cNvPr id="25046" name="Drop Down 470" hidden="1">
              <a:extLst>
                <a:ext uri="{63B3BB69-23CF-44E3-9099-C40C66FF867C}">
                  <a14:compatExt spid="_x0000_s25046"/>
                </a:ext>
                <a:ext uri="{FF2B5EF4-FFF2-40B4-BE49-F238E27FC236}">
                  <a16:creationId xmlns:a16="http://schemas.microsoft.com/office/drawing/2014/main" id="{00000000-0008-0000-0000-0000D6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134</xdr:row>
          <xdr:rowOff>7620</xdr:rowOff>
        </xdr:from>
        <xdr:to>
          <xdr:col>1</xdr:col>
          <xdr:colOff>1287780</xdr:colOff>
          <xdr:row>134</xdr:row>
          <xdr:rowOff>7620</xdr:rowOff>
        </xdr:to>
        <xdr:sp macro="" textlink="">
          <xdr:nvSpPr>
            <xdr:cNvPr id="25047" name="Rozbalovací seznam 19" hidden="1">
              <a:extLst>
                <a:ext uri="{63B3BB69-23CF-44E3-9099-C40C66FF867C}">
                  <a14:compatExt spid="_x0000_s25047"/>
                </a:ext>
                <a:ext uri="{FF2B5EF4-FFF2-40B4-BE49-F238E27FC236}">
                  <a16:creationId xmlns:a16="http://schemas.microsoft.com/office/drawing/2014/main" id="{00000000-0008-0000-0000-0000D7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134</xdr:row>
          <xdr:rowOff>7620</xdr:rowOff>
        </xdr:from>
        <xdr:to>
          <xdr:col>2</xdr:col>
          <xdr:colOff>541020</xdr:colOff>
          <xdr:row>134</xdr:row>
          <xdr:rowOff>7620</xdr:rowOff>
        </xdr:to>
        <xdr:sp macro="" textlink="">
          <xdr:nvSpPr>
            <xdr:cNvPr id="25048" name="Drop Down 472" hidden="1">
              <a:extLst>
                <a:ext uri="{63B3BB69-23CF-44E3-9099-C40C66FF867C}">
                  <a14:compatExt spid="_x0000_s25048"/>
                </a:ext>
                <a:ext uri="{FF2B5EF4-FFF2-40B4-BE49-F238E27FC236}">
                  <a16:creationId xmlns:a16="http://schemas.microsoft.com/office/drawing/2014/main" id="{00000000-0008-0000-0000-0000D8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1112520</xdr:colOff>
          <xdr:row>136</xdr:row>
          <xdr:rowOff>7620</xdr:rowOff>
        </xdr:from>
        <xdr:to>
          <xdr:col>2</xdr:col>
          <xdr:colOff>906780</xdr:colOff>
          <xdr:row>136</xdr:row>
          <xdr:rowOff>259080</xdr:rowOff>
        </xdr:to>
        <xdr:sp macro="" textlink="">
          <xdr:nvSpPr>
            <xdr:cNvPr id="25049" name="Drop Down 473" hidden="1">
              <a:extLst>
                <a:ext uri="{63B3BB69-23CF-44E3-9099-C40C66FF867C}">
                  <a14:compatExt spid="_x0000_s25049"/>
                </a:ext>
                <a:ext uri="{FF2B5EF4-FFF2-40B4-BE49-F238E27FC236}">
                  <a16:creationId xmlns:a16="http://schemas.microsoft.com/office/drawing/2014/main" id="{00000000-0008-0000-0000-0000D9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182880</xdr:colOff>
          <xdr:row>134</xdr:row>
          <xdr:rowOff>7620</xdr:rowOff>
        </xdr:from>
        <xdr:to>
          <xdr:col>2</xdr:col>
          <xdr:colOff>906780</xdr:colOff>
          <xdr:row>134</xdr:row>
          <xdr:rowOff>259080</xdr:rowOff>
        </xdr:to>
        <xdr:sp macro="" textlink="">
          <xdr:nvSpPr>
            <xdr:cNvPr id="25050" name="Drop Down 474" hidden="1">
              <a:extLst>
                <a:ext uri="{63B3BB69-23CF-44E3-9099-C40C66FF867C}">
                  <a14:compatExt spid="_x0000_s25050"/>
                </a:ext>
                <a:ext uri="{FF2B5EF4-FFF2-40B4-BE49-F238E27FC236}">
                  <a16:creationId xmlns:a16="http://schemas.microsoft.com/office/drawing/2014/main" id="{00000000-0008-0000-0000-0000DA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137</xdr:row>
          <xdr:rowOff>7620</xdr:rowOff>
        </xdr:from>
        <xdr:to>
          <xdr:col>1</xdr:col>
          <xdr:colOff>1287780</xdr:colOff>
          <xdr:row>137</xdr:row>
          <xdr:rowOff>7620</xdr:rowOff>
        </xdr:to>
        <xdr:sp macro="" textlink="">
          <xdr:nvSpPr>
            <xdr:cNvPr id="25051" name="Rozbalovací seznam 19" hidden="1">
              <a:extLst>
                <a:ext uri="{63B3BB69-23CF-44E3-9099-C40C66FF867C}">
                  <a14:compatExt spid="_x0000_s25051"/>
                </a:ext>
                <a:ext uri="{FF2B5EF4-FFF2-40B4-BE49-F238E27FC236}">
                  <a16:creationId xmlns:a16="http://schemas.microsoft.com/office/drawing/2014/main" id="{00000000-0008-0000-0000-0000DB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137</xdr:row>
          <xdr:rowOff>7620</xdr:rowOff>
        </xdr:from>
        <xdr:to>
          <xdr:col>2</xdr:col>
          <xdr:colOff>541020</xdr:colOff>
          <xdr:row>137</xdr:row>
          <xdr:rowOff>7620</xdr:rowOff>
        </xdr:to>
        <xdr:sp macro="" textlink="">
          <xdr:nvSpPr>
            <xdr:cNvPr id="25052" name="Drop Down 476" hidden="1">
              <a:extLst>
                <a:ext uri="{63B3BB69-23CF-44E3-9099-C40C66FF867C}">
                  <a14:compatExt spid="_x0000_s25052"/>
                </a:ext>
                <a:ext uri="{FF2B5EF4-FFF2-40B4-BE49-F238E27FC236}">
                  <a16:creationId xmlns:a16="http://schemas.microsoft.com/office/drawing/2014/main" id="{00000000-0008-0000-0000-0000DC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1112520</xdr:colOff>
          <xdr:row>139</xdr:row>
          <xdr:rowOff>7620</xdr:rowOff>
        </xdr:from>
        <xdr:to>
          <xdr:col>2</xdr:col>
          <xdr:colOff>906780</xdr:colOff>
          <xdr:row>139</xdr:row>
          <xdr:rowOff>259080</xdr:rowOff>
        </xdr:to>
        <xdr:sp macro="" textlink="">
          <xdr:nvSpPr>
            <xdr:cNvPr id="25053" name="Drop Down 477" hidden="1">
              <a:extLst>
                <a:ext uri="{63B3BB69-23CF-44E3-9099-C40C66FF867C}">
                  <a14:compatExt spid="_x0000_s25053"/>
                </a:ext>
                <a:ext uri="{FF2B5EF4-FFF2-40B4-BE49-F238E27FC236}">
                  <a16:creationId xmlns:a16="http://schemas.microsoft.com/office/drawing/2014/main" id="{00000000-0008-0000-0000-0000DD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182880</xdr:colOff>
          <xdr:row>137</xdr:row>
          <xdr:rowOff>7620</xdr:rowOff>
        </xdr:from>
        <xdr:to>
          <xdr:col>2</xdr:col>
          <xdr:colOff>906780</xdr:colOff>
          <xdr:row>137</xdr:row>
          <xdr:rowOff>259080</xdr:rowOff>
        </xdr:to>
        <xdr:sp macro="" textlink="">
          <xdr:nvSpPr>
            <xdr:cNvPr id="25054" name="Drop Down 478" hidden="1">
              <a:extLst>
                <a:ext uri="{63B3BB69-23CF-44E3-9099-C40C66FF867C}">
                  <a14:compatExt spid="_x0000_s25054"/>
                </a:ext>
                <a:ext uri="{FF2B5EF4-FFF2-40B4-BE49-F238E27FC236}">
                  <a16:creationId xmlns:a16="http://schemas.microsoft.com/office/drawing/2014/main" id="{00000000-0008-0000-0000-0000DE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140</xdr:row>
          <xdr:rowOff>7620</xdr:rowOff>
        </xdr:from>
        <xdr:to>
          <xdr:col>1</xdr:col>
          <xdr:colOff>1287780</xdr:colOff>
          <xdr:row>140</xdr:row>
          <xdr:rowOff>7620</xdr:rowOff>
        </xdr:to>
        <xdr:sp macro="" textlink="">
          <xdr:nvSpPr>
            <xdr:cNvPr id="25055" name="Rozbalovací seznam 19" hidden="1">
              <a:extLst>
                <a:ext uri="{63B3BB69-23CF-44E3-9099-C40C66FF867C}">
                  <a14:compatExt spid="_x0000_s25055"/>
                </a:ext>
                <a:ext uri="{FF2B5EF4-FFF2-40B4-BE49-F238E27FC236}">
                  <a16:creationId xmlns:a16="http://schemas.microsoft.com/office/drawing/2014/main" id="{00000000-0008-0000-0000-0000DF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140</xdr:row>
          <xdr:rowOff>7620</xdr:rowOff>
        </xdr:from>
        <xdr:to>
          <xdr:col>2</xdr:col>
          <xdr:colOff>541020</xdr:colOff>
          <xdr:row>140</xdr:row>
          <xdr:rowOff>7620</xdr:rowOff>
        </xdr:to>
        <xdr:sp macro="" textlink="">
          <xdr:nvSpPr>
            <xdr:cNvPr id="25056" name="Drop Down 480" hidden="1">
              <a:extLst>
                <a:ext uri="{63B3BB69-23CF-44E3-9099-C40C66FF867C}">
                  <a14:compatExt spid="_x0000_s25056"/>
                </a:ext>
                <a:ext uri="{FF2B5EF4-FFF2-40B4-BE49-F238E27FC236}">
                  <a16:creationId xmlns:a16="http://schemas.microsoft.com/office/drawing/2014/main" id="{00000000-0008-0000-0000-0000E0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1112520</xdr:colOff>
          <xdr:row>142</xdr:row>
          <xdr:rowOff>7620</xdr:rowOff>
        </xdr:from>
        <xdr:to>
          <xdr:col>2</xdr:col>
          <xdr:colOff>906780</xdr:colOff>
          <xdr:row>142</xdr:row>
          <xdr:rowOff>259080</xdr:rowOff>
        </xdr:to>
        <xdr:sp macro="" textlink="">
          <xdr:nvSpPr>
            <xdr:cNvPr id="25057" name="Drop Down 481" hidden="1">
              <a:extLst>
                <a:ext uri="{63B3BB69-23CF-44E3-9099-C40C66FF867C}">
                  <a14:compatExt spid="_x0000_s25057"/>
                </a:ext>
                <a:ext uri="{FF2B5EF4-FFF2-40B4-BE49-F238E27FC236}">
                  <a16:creationId xmlns:a16="http://schemas.microsoft.com/office/drawing/2014/main" id="{00000000-0008-0000-0000-0000E1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182880</xdr:colOff>
          <xdr:row>140</xdr:row>
          <xdr:rowOff>7620</xdr:rowOff>
        </xdr:from>
        <xdr:to>
          <xdr:col>2</xdr:col>
          <xdr:colOff>906780</xdr:colOff>
          <xdr:row>140</xdr:row>
          <xdr:rowOff>259080</xdr:rowOff>
        </xdr:to>
        <xdr:sp macro="" textlink="">
          <xdr:nvSpPr>
            <xdr:cNvPr id="25058" name="Drop Down 482" hidden="1">
              <a:extLst>
                <a:ext uri="{63B3BB69-23CF-44E3-9099-C40C66FF867C}">
                  <a14:compatExt spid="_x0000_s25058"/>
                </a:ext>
                <a:ext uri="{FF2B5EF4-FFF2-40B4-BE49-F238E27FC236}">
                  <a16:creationId xmlns:a16="http://schemas.microsoft.com/office/drawing/2014/main" id="{00000000-0008-0000-0000-0000E2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143</xdr:row>
          <xdr:rowOff>7620</xdr:rowOff>
        </xdr:from>
        <xdr:to>
          <xdr:col>1</xdr:col>
          <xdr:colOff>1287780</xdr:colOff>
          <xdr:row>143</xdr:row>
          <xdr:rowOff>7620</xdr:rowOff>
        </xdr:to>
        <xdr:sp macro="" textlink="">
          <xdr:nvSpPr>
            <xdr:cNvPr id="25059" name="Rozbalovací seznam 19" hidden="1">
              <a:extLst>
                <a:ext uri="{63B3BB69-23CF-44E3-9099-C40C66FF867C}">
                  <a14:compatExt spid="_x0000_s25059"/>
                </a:ext>
                <a:ext uri="{FF2B5EF4-FFF2-40B4-BE49-F238E27FC236}">
                  <a16:creationId xmlns:a16="http://schemas.microsoft.com/office/drawing/2014/main" id="{00000000-0008-0000-0000-0000E3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143</xdr:row>
          <xdr:rowOff>7620</xdr:rowOff>
        </xdr:from>
        <xdr:to>
          <xdr:col>2</xdr:col>
          <xdr:colOff>541020</xdr:colOff>
          <xdr:row>143</xdr:row>
          <xdr:rowOff>7620</xdr:rowOff>
        </xdr:to>
        <xdr:sp macro="" textlink="">
          <xdr:nvSpPr>
            <xdr:cNvPr id="25060" name="Drop Down 484" hidden="1">
              <a:extLst>
                <a:ext uri="{63B3BB69-23CF-44E3-9099-C40C66FF867C}">
                  <a14:compatExt spid="_x0000_s25060"/>
                </a:ext>
                <a:ext uri="{FF2B5EF4-FFF2-40B4-BE49-F238E27FC236}">
                  <a16:creationId xmlns:a16="http://schemas.microsoft.com/office/drawing/2014/main" id="{00000000-0008-0000-0000-0000E4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1112520</xdr:colOff>
          <xdr:row>145</xdr:row>
          <xdr:rowOff>7620</xdr:rowOff>
        </xdr:from>
        <xdr:to>
          <xdr:col>2</xdr:col>
          <xdr:colOff>906780</xdr:colOff>
          <xdr:row>145</xdr:row>
          <xdr:rowOff>259080</xdr:rowOff>
        </xdr:to>
        <xdr:sp macro="" textlink="">
          <xdr:nvSpPr>
            <xdr:cNvPr id="25061" name="Drop Down 485" hidden="1">
              <a:extLst>
                <a:ext uri="{63B3BB69-23CF-44E3-9099-C40C66FF867C}">
                  <a14:compatExt spid="_x0000_s25061"/>
                </a:ext>
                <a:ext uri="{FF2B5EF4-FFF2-40B4-BE49-F238E27FC236}">
                  <a16:creationId xmlns:a16="http://schemas.microsoft.com/office/drawing/2014/main" id="{00000000-0008-0000-0000-0000E5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182880</xdr:colOff>
          <xdr:row>143</xdr:row>
          <xdr:rowOff>7620</xdr:rowOff>
        </xdr:from>
        <xdr:to>
          <xdr:col>2</xdr:col>
          <xdr:colOff>906780</xdr:colOff>
          <xdr:row>143</xdr:row>
          <xdr:rowOff>259080</xdr:rowOff>
        </xdr:to>
        <xdr:sp macro="" textlink="">
          <xdr:nvSpPr>
            <xdr:cNvPr id="25062" name="Drop Down 486" hidden="1">
              <a:extLst>
                <a:ext uri="{63B3BB69-23CF-44E3-9099-C40C66FF867C}">
                  <a14:compatExt spid="_x0000_s25062"/>
                </a:ext>
                <a:ext uri="{FF2B5EF4-FFF2-40B4-BE49-F238E27FC236}">
                  <a16:creationId xmlns:a16="http://schemas.microsoft.com/office/drawing/2014/main" id="{00000000-0008-0000-0000-0000E6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146</xdr:row>
          <xdr:rowOff>7620</xdr:rowOff>
        </xdr:from>
        <xdr:to>
          <xdr:col>1</xdr:col>
          <xdr:colOff>1287780</xdr:colOff>
          <xdr:row>146</xdr:row>
          <xdr:rowOff>7620</xdr:rowOff>
        </xdr:to>
        <xdr:sp macro="" textlink="">
          <xdr:nvSpPr>
            <xdr:cNvPr id="25063" name="Rozbalovací seznam 19" hidden="1">
              <a:extLst>
                <a:ext uri="{63B3BB69-23CF-44E3-9099-C40C66FF867C}">
                  <a14:compatExt spid="_x0000_s25063"/>
                </a:ext>
                <a:ext uri="{FF2B5EF4-FFF2-40B4-BE49-F238E27FC236}">
                  <a16:creationId xmlns:a16="http://schemas.microsoft.com/office/drawing/2014/main" id="{00000000-0008-0000-0000-0000E7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146</xdr:row>
          <xdr:rowOff>7620</xdr:rowOff>
        </xdr:from>
        <xdr:to>
          <xdr:col>2</xdr:col>
          <xdr:colOff>541020</xdr:colOff>
          <xdr:row>146</xdr:row>
          <xdr:rowOff>7620</xdr:rowOff>
        </xdr:to>
        <xdr:sp macro="" textlink="">
          <xdr:nvSpPr>
            <xdr:cNvPr id="25064" name="Drop Down 488" hidden="1">
              <a:extLst>
                <a:ext uri="{63B3BB69-23CF-44E3-9099-C40C66FF867C}">
                  <a14:compatExt spid="_x0000_s25064"/>
                </a:ext>
                <a:ext uri="{FF2B5EF4-FFF2-40B4-BE49-F238E27FC236}">
                  <a16:creationId xmlns:a16="http://schemas.microsoft.com/office/drawing/2014/main" id="{00000000-0008-0000-0000-0000E8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1112520</xdr:colOff>
          <xdr:row>148</xdr:row>
          <xdr:rowOff>7620</xdr:rowOff>
        </xdr:from>
        <xdr:to>
          <xdr:col>2</xdr:col>
          <xdr:colOff>906780</xdr:colOff>
          <xdr:row>148</xdr:row>
          <xdr:rowOff>259080</xdr:rowOff>
        </xdr:to>
        <xdr:sp macro="" textlink="">
          <xdr:nvSpPr>
            <xdr:cNvPr id="25065" name="Drop Down 489" hidden="1">
              <a:extLst>
                <a:ext uri="{63B3BB69-23CF-44E3-9099-C40C66FF867C}">
                  <a14:compatExt spid="_x0000_s25065"/>
                </a:ext>
                <a:ext uri="{FF2B5EF4-FFF2-40B4-BE49-F238E27FC236}">
                  <a16:creationId xmlns:a16="http://schemas.microsoft.com/office/drawing/2014/main" id="{00000000-0008-0000-0000-0000E9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182880</xdr:colOff>
          <xdr:row>146</xdr:row>
          <xdr:rowOff>7620</xdr:rowOff>
        </xdr:from>
        <xdr:to>
          <xdr:col>2</xdr:col>
          <xdr:colOff>906780</xdr:colOff>
          <xdr:row>146</xdr:row>
          <xdr:rowOff>259080</xdr:rowOff>
        </xdr:to>
        <xdr:sp macro="" textlink="">
          <xdr:nvSpPr>
            <xdr:cNvPr id="25066" name="Drop Down 490" hidden="1">
              <a:extLst>
                <a:ext uri="{63B3BB69-23CF-44E3-9099-C40C66FF867C}">
                  <a14:compatExt spid="_x0000_s25066"/>
                </a:ext>
                <a:ext uri="{FF2B5EF4-FFF2-40B4-BE49-F238E27FC236}">
                  <a16:creationId xmlns:a16="http://schemas.microsoft.com/office/drawing/2014/main" id="{00000000-0008-0000-0000-0000EA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149</xdr:row>
          <xdr:rowOff>7620</xdr:rowOff>
        </xdr:from>
        <xdr:to>
          <xdr:col>1</xdr:col>
          <xdr:colOff>1287780</xdr:colOff>
          <xdr:row>149</xdr:row>
          <xdr:rowOff>7620</xdr:rowOff>
        </xdr:to>
        <xdr:sp macro="" textlink="">
          <xdr:nvSpPr>
            <xdr:cNvPr id="25067" name="Rozbalovací seznam 19" hidden="1">
              <a:extLst>
                <a:ext uri="{63B3BB69-23CF-44E3-9099-C40C66FF867C}">
                  <a14:compatExt spid="_x0000_s25067"/>
                </a:ext>
                <a:ext uri="{FF2B5EF4-FFF2-40B4-BE49-F238E27FC236}">
                  <a16:creationId xmlns:a16="http://schemas.microsoft.com/office/drawing/2014/main" id="{00000000-0008-0000-0000-0000EB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149</xdr:row>
          <xdr:rowOff>7620</xdr:rowOff>
        </xdr:from>
        <xdr:to>
          <xdr:col>2</xdr:col>
          <xdr:colOff>541020</xdr:colOff>
          <xdr:row>149</xdr:row>
          <xdr:rowOff>7620</xdr:rowOff>
        </xdr:to>
        <xdr:sp macro="" textlink="">
          <xdr:nvSpPr>
            <xdr:cNvPr id="25068" name="Drop Down 492" hidden="1">
              <a:extLst>
                <a:ext uri="{63B3BB69-23CF-44E3-9099-C40C66FF867C}">
                  <a14:compatExt spid="_x0000_s25068"/>
                </a:ext>
                <a:ext uri="{FF2B5EF4-FFF2-40B4-BE49-F238E27FC236}">
                  <a16:creationId xmlns:a16="http://schemas.microsoft.com/office/drawing/2014/main" id="{00000000-0008-0000-0000-0000EC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1112520</xdr:colOff>
          <xdr:row>151</xdr:row>
          <xdr:rowOff>7620</xdr:rowOff>
        </xdr:from>
        <xdr:to>
          <xdr:col>2</xdr:col>
          <xdr:colOff>906780</xdr:colOff>
          <xdr:row>151</xdr:row>
          <xdr:rowOff>259080</xdr:rowOff>
        </xdr:to>
        <xdr:sp macro="" textlink="">
          <xdr:nvSpPr>
            <xdr:cNvPr id="25069" name="Drop Down 493" hidden="1">
              <a:extLst>
                <a:ext uri="{63B3BB69-23CF-44E3-9099-C40C66FF867C}">
                  <a14:compatExt spid="_x0000_s25069"/>
                </a:ext>
                <a:ext uri="{FF2B5EF4-FFF2-40B4-BE49-F238E27FC236}">
                  <a16:creationId xmlns:a16="http://schemas.microsoft.com/office/drawing/2014/main" id="{00000000-0008-0000-0000-0000ED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182880</xdr:colOff>
          <xdr:row>149</xdr:row>
          <xdr:rowOff>7620</xdr:rowOff>
        </xdr:from>
        <xdr:to>
          <xdr:col>2</xdr:col>
          <xdr:colOff>906780</xdr:colOff>
          <xdr:row>149</xdr:row>
          <xdr:rowOff>259080</xdr:rowOff>
        </xdr:to>
        <xdr:sp macro="" textlink="">
          <xdr:nvSpPr>
            <xdr:cNvPr id="25070" name="Drop Down 494" hidden="1">
              <a:extLst>
                <a:ext uri="{63B3BB69-23CF-44E3-9099-C40C66FF867C}">
                  <a14:compatExt spid="_x0000_s25070"/>
                </a:ext>
                <a:ext uri="{FF2B5EF4-FFF2-40B4-BE49-F238E27FC236}">
                  <a16:creationId xmlns:a16="http://schemas.microsoft.com/office/drawing/2014/main" id="{00000000-0008-0000-0000-0000EE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152</xdr:row>
          <xdr:rowOff>7620</xdr:rowOff>
        </xdr:from>
        <xdr:to>
          <xdr:col>1</xdr:col>
          <xdr:colOff>1287780</xdr:colOff>
          <xdr:row>152</xdr:row>
          <xdr:rowOff>7620</xdr:rowOff>
        </xdr:to>
        <xdr:sp macro="" textlink="">
          <xdr:nvSpPr>
            <xdr:cNvPr id="25071" name="Rozbalovací seznam 19" hidden="1">
              <a:extLst>
                <a:ext uri="{63B3BB69-23CF-44E3-9099-C40C66FF867C}">
                  <a14:compatExt spid="_x0000_s25071"/>
                </a:ext>
                <a:ext uri="{FF2B5EF4-FFF2-40B4-BE49-F238E27FC236}">
                  <a16:creationId xmlns:a16="http://schemas.microsoft.com/office/drawing/2014/main" id="{00000000-0008-0000-0000-0000EF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152</xdr:row>
          <xdr:rowOff>7620</xdr:rowOff>
        </xdr:from>
        <xdr:to>
          <xdr:col>2</xdr:col>
          <xdr:colOff>541020</xdr:colOff>
          <xdr:row>152</xdr:row>
          <xdr:rowOff>7620</xdr:rowOff>
        </xdr:to>
        <xdr:sp macro="" textlink="">
          <xdr:nvSpPr>
            <xdr:cNvPr id="25072" name="Drop Down 496" hidden="1">
              <a:extLst>
                <a:ext uri="{63B3BB69-23CF-44E3-9099-C40C66FF867C}">
                  <a14:compatExt spid="_x0000_s25072"/>
                </a:ext>
                <a:ext uri="{FF2B5EF4-FFF2-40B4-BE49-F238E27FC236}">
                  <a16:creationId xmlns:a16="http://schemas.microsoft.com/office/drawing/2014/main" id="{00000000-0008-0000-0000-0000F0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1112520</xdr:colOff>
          <xdr:row>154</xdr:row>
          <xdr:rowOff>7620</xdr:rowOff>
        </xdr:from>
        <xdr:to>
          <xdr:col>2</xdr:col>
          <xdr:colOff>906780</xdr:colOff>
          <xdr:row>154</xdr:row>
          <xdr:rowOff>259080</xdr:rowOff>
        </xdr:to>
        <xdr:sp macro="" textlink="">
          <xdr:nvSpPr>
            <xdr:cNvPr id="25073" name="Drop Down 497" hidden="1">
              <a:extLst>
                <a:ext uri="{63B3BB69-23CF-44E3-9099-C40C66FF867C}">
                  <a14:compatExt spid="_x0000_s25073"/>
                </a:ext>
                <a:ext uri="{FF2B5EF4-FFF2-40B4-BE49-F238E27FC236}">
                  <a16:creationId xmlns:a16="http://schemas.microsoft.com/office/drawing/2014/main" id="{00000000-0008-0000-0000-0000F1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182880</xdr:colOff>
          <xdr:row>152</xdr:row>
          <xdr:rowOff>7620</xdr:rowOff>
        </xdr:from>
        <xdr:to>
          <xdr:col>2</xdr:col>
          <xdr:colOff>906780</xdr:colOff>
          <xdr:row>152</xdr:row>
          <xdr:rowOff>259080</xdr:rowOff>
        </xdr:to>
        <xdr:sp macro="" textlink="">
          <xdr:nvSpPr>
            <xdr:cNvPr id="25074" name="Drop Down 498" hidden="1">
              <a:extLst>
                <a:ext uri="{63B3BB69-23CF-44E3-9099-C40C66FF867C}">
                  <a14:compatExt spid="_x0000_s25074"/>
                </a:ext>
                <a:ext uri="{FF2B5EF4-FFF2-40B4-BE49-F238E27FC236}">
                  <a16:creationId xmlns:a16="http://schemas.microsoft.com/office/drawing/2014/main" id="{00000000-0008-0000-0000-0000F2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155</xdr:row>
          <xdr:rowOff>7620</xdr:rowOff>
        </xdr:from>
        <xdr:to>
          <xdr:col>1</xdr:col>
          <xdr:colOff>1287780</xdr:colOff>
          <xdr:row>155</xdr:row>
          <xdr:rowOff>7620</xdr:rowOff>
        </xdr:to>
        <xdr:sp macro="" textlink="">
          <xdr:nvSpPr>
            <xdr:cNvPr id="25075" name="Rozbalovací seznam 19" hidden="1">
              <a:extLst>
                <a:ext uri="{63B3BB69-23CF-44E3-9099-C40C66FF867C}">
                  <a14:compatExt spid="_x0000_s25075"/>
                </a:ext>
                <a:ext uri="{FF2B5EF4-FFF2-40B4-BE49-F238E27FC236}">
                  <a16:creationId xmlns:a16="http://schemas.microsoft.com/office/drawing/2014/main" id="{00000000-0008-0000-0000-0000F3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155</xdr:row>
          <xdr:rowOff>7620</xdr:rowOff>
        </xdr:from>
        <xdr:to>
          <xdr:col>2</xdr:col>
          <xdr:colOff>541020</xdr:colOff>
          <xdr:row>155</xdr:row>
          <xdr:rowOff>7620</xdr:rowOff>
        </xdr:to>
        <xdr:sp macro="" textlink="">
          <xdr:nvSpPr>
            <xdr:cNvPr id="25076" name="Drop Down 500" hidden="1">
              <a:extLst>
                <a:ext uri="{63B3BB69-23CF-44E3-9099-C40C66FF867C}">
                  <a14:compatExt spid="_x0000_s25076"/>
                </a:ext>
                <a:ext uri="{FF2B5EF4-FFF2-40B4-BE49-F238E27FC236}">
                  <a16:creationId xmlns:a16="http://schemas.microsoft.com/office/drawing/2014/main" id="{00000000-0008-0000-0000-0000F4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1112520</xdr:colOff>
          <xdr:row>157</xdr:row>
          <xdr:rowOff>7620</xdr:rowOff>
        </xdr:from>
        <xdr:to>
          <xdr:col>2</xdr:col>
          <xdr:colOff>906780</xdr:colOff>
          <xdr:row>157</xdr:row>
          <xdr:rowOff>259080</xdr:rowOff>
        </xdr:to>
        <xdr:sp macro="" textlink="">
          <xdr:nvSpPr>
            <xdr:cNvPr id="25077" name="Drop Down 501" hidden="1">
              <a:extLst>
                <a:ext uri="{63B3BB69-23CF-44E3-9099-C40C66FF867C}">
                  <a14:compatExt spid="_x0000_s25077"/>
                </a:ext>
                <a:ext uri="{FF2B5EF4-FFF2-40B4-BE49-F238E27FC236}">
                  <a16:creationId xmlns:a16="http://schemas.microsoft.com/office/drawing/2014/main" id="{00000000-0008-0000-0000-0000F5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182880</xdr:colOff>
          <xdr:row>155</xdr:row>
          <xdr:rowOff>7620</xdr:rowOff>
        </xdr:from>
        <xdr:to>
          <xdr:col>2</xdr:col>
          <xdr:colOff>906780</xdr:colOff>
          <xdr:row>155</xdr:row>
          <xdr:rowOff>259080</xdr:rowOff>
        </xdr:to>
        <xdr:sp macro="" textlink="">
          <xdr:nvSpPr>
            <xdr:cNvPr id="25078" name="Drop Down 502" hidden="1">
              <a:extLst>
                <a:ext uri="{63B3BB69-23CF-44E3-9099-C40C66FF867C}">
                  <a14:compatExt spid="_x0000_s25078"/>
                </a:ext>
                <a:ext uri="{FF2B5EF4-FFF2-40B4-BE49-F238E27FC236}">
                  <a16:creationId xmlns:a16="http://schemas.microsoft.com/office/drawing/2014/main" id="{00000000-0008-0000-0000-0000F6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158</xdr:row>
          <xdr:rowOff>7620</xdr:rowOff>
        </xdr:from>
        <xdr:to>
          <xdr:col>1</xdr:col>
          <xdr:colOff>1287780</xdr:colOff>
          <xdr:row>158</xdr:row>
          <xdr:rowOff>7620</xdr:rowOff>
        </xdr:to>
        <xdr:sp macro="" textlink="">
          <xdr:nvSpPr>
            <xdr:cNvPr id="25079" name="Rozbalovací seznam 19" hidden="1">
              <a:extLst>
                <a:ext uri="{63B3BB69-23CF-44E3-9099-C40C66FF867C}">
                  <a14:compatExt spid="_x0000_s25079"/>
                </a:ext>
                <a:ext uri="{FF2B5EF4-FFF2-40B4-BE49-F238E27FC236}">
                  <a16:creationId xmlns:a16="http://schemas.microsoft.com/office/drawing/2014/main" id="{00000000-0008-0000-0000-0000F7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158</xdr:row>
          <xdr:rowOff>7620</xdr:rowOff>
        </xdr:from>
        <xdr:to>
          <xdr:col>2</xdr:col>
          <xdr:colOff>541020</xdr:colOff>
          <xdr:row>158</xdr:row>
          <xdr:rowOff>7620</xdr:rowOff>
        </xdr:to>
        <xdr:sp macro="" textlink="">
          <xdr:nvSpPr>
            <xdr:cNvPr id="25080" name="Drop Down 504" hidden="1">
              <a:extLst>
                <a:ext uri="{63B3BB69-23CF-44E3-9099-C40C66FF867C}">
                  <a14:compatExt spid="_x0000_s25080"/>
                </a:ext>
                <a:ext uri="{FF2B5EF4-FFF2-40B4-BE49-F238E27FC236}">
                  <a16:creationId xmlns:a16="http://schemas.microsoft.com/office/drawing/2014/main" id="{00000000-0008-0000-0000-0000F8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1112520</xdr:colOff>
          <xdr:row>160</xdr:row>
          <xdr:rowOff>7620</xdr:rowOff>
        </xdr:from>
        <xdr:to>
          <xdr:col>2</xdr:col>
          <xdr:colOff>906780</xdr:colOff>
          <xdr:row>160</xdr:row>
          <xdr:rowOff>259080</xdr:rowOff>
        </xdr:to>
        <xdr:sp macro="" textlink="">
          <xdr:nvSpPr>
            <xdr:cNvPr id="25081" name="Drop Down 505" hidden="1">
              <a:extLst>
                <a:ext uri="{63B3BB69-23CF-44E3-9099-C40C66FF867C}">
                  <a14:compatExt spid="_x0000_s25081"/>
                </a:ext>
                <a:ext uri="{FF2B5EF4-FFF2-40B4-BE49-F238E27FC236}">
                  <a16:creationId xmlns:a16="http://schemas.microsoft.com/office/drawing/2014/main" id="{00000000-0008-0000-0000-0000F9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182880</xdr:colOff>
          <xdr:row>158</xdr:row>
          <xdr:rowOff>7620</xdr:rowOff>
        </xdr:from>
        <xdr:to>
          <xdr:col>2</xdr:col>
          <xdr:colOff>906780</xdr:colOff>
          <xdr:row>158</xdr:row>
          <xdr:rowOff>259080</xdr:rowOff>
        </xdr:to>
        <xdr:sp macro="" textlink="">
          <xdr:nvSpPr>
            <xdr:cNvPr id="25082" name="Drop Down 506" hidden="1">
              <a:extLst>
                <a:ext uri="{63B3BB69-23CF-44E3-9099-C40C66FF867C}">
                  <a14:compatExt spid="_x0000_s25082"/>
                </a:ext>
                <a:ext uri="{FF2B5EF4-FFF2-40B4-BE49-F238E27FC236}">
                  <a16:creationId xmlns:a16="http://schemas.microsoft.com/office/drawing/2014/main" id="{00000000-0008-0000-0000-0000FA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161</xdr:row>
          <xdr:rowOff>7620</xdr:rowOff>
        </xdr:from>
        <xdr:to>
          <xdr:col>1</xdr:col>
          <xdr:colOff>1287780</xdr:colOff>
          <xdr:row>161</xdr:row>
          <xdr:rowOff>7620</xdr:rowOff>
        </xdr:to>
        <xdr:sp macro="" textlink="">
          <xdr:nvSpPr>
            <xdr:cNvPr id="25083" name="Rozbalovací seznam 19" hidden="1">
              <a:extLst>
                <a:ext uri="{63B3BB69-23CF-44E3-9099-C40C66FF867C}">
                  <a14:compatExt spid="_x0000_s25083"/>
                </a:ext>
                <a:ext uri="{FF2B5EF4-FFF2-40B4-BE49-F238E27FC236}">
                  <a16:creationId xmlns:a16="http://schemas.microsoft.com/office/drawing/2014/main" id="{00000000-0008-0000-0000-0000FB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161</xdr:row>
          <xdr:rowOff>7620</xdr:rowOff>
        </xdr:from>
        <xdr:to>
          <xdr:col>2</xdr:col>
          <xdr:colOff>541020</xdr:colOff>
          <xdr:row>161</xdr:row>
          <xdr:rowOff>7620</xdr:rowOff>
        </xdr:to>
        <xdr:sp macro="" textlink="">
          <xdr:nvSpPr>
            <xdr:cNvPr id="25084" name="Drop Down 508" hidden="1">
              <a:extLst>
                <a:ext uri="{63B3BB69-23CF-44E3-9099-C40C66FF867C}">
                  <a14:compatExt spid="_x0000_s25084"/>
                </a:ext>
                <a:ext uri="{FF2B5EF4-FFF2-40B4-BE49-F238E27FC236}">
                  <a16:creationId xmlns:a16="http://schemas.microsoft.com/office/drawing/2014/main" id="{00000000-0008-0000-0000-0000FC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1112520</xdr:colOff>
          <xdr:row>163</xdr:row>
          <xdr:rowOff>7620</xdr:rowOff>
        </xdr:from>
        <xdr:to>
          <xdr:col>2</xdr:col>
          <xdr:colOff>906780</xdr:colOff>
          <xdr:row>163</xdr:row>
          <xdr:rowOff>259080</xdr:rowOff>
        </xdr:to>
        <xdr:sp macro="" textlink="">
          <xdr:nvSpPr>
            <xdr:cNvPr id="25085" name="Drop Down 509" hidden="1">
              <a:extLst>
                <a:ext uri="{63B3BB69-23CF-44E3-9099-C40C66FF867C}">
                  <a14:compatExt spid="_x0000_s25085"/>
                </a:ext>
                <a:ext uri="{FF2B5EF4-FFF2-40B4-BE49-F238E27FC236}">
                  <a16:creationId xmlns:a16="http://schemas.microsoft.com/office/drawing/2014/main" id="{00000000-0008-0000-0000-0000FD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182880</xdr:colOff>
          <xdr:row>161</xdr:row>
          <xdr:rowOff>7620</xdr:rowOff>
        </xdr:from>
        <xdr:to>
          <xdr:col>2</xdr:col>
          <xdr:colOff>906780</xdr:colOff>
          <xdr:row>161</xdr:row>
          <xdr:rowOff>259080</xdr:rowOff>
        </xdr:to>
        <xdr:sp macro="" textlink="">
          <xdr:nvSpPr>
            <xdr:cNvPr id="25086" name="Drop Down 510" hidden="1">
              <a:extLst>
                <a:ext uri="{63B3BB69-23CF-44E3-9099-C40C66FF867C}">
                  <a14:compatExt spid="_x0000_s25086"/>
                </a:ext>
                <a:ext uri="{FF2B5EF4-FFF2-40B4-BE49-F238E27FC236}">
                  <a16:creationId xmlns:a16="http://schemas.microsoft.com/office/drawing/2014/main" id="{00000000-0008-0000-0000-0000FE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17</xdr:row>
          <xdr:rowOff>7620</xdr:rowOff>
        </xdr:from>
        <xdr:to>
          <xdr:col>1</xdr:col>
          <xdr:colOff>1287780</xdr:colOff>
          <xdr:row>17</xdr:row>
          <xdr:rowOff>7620</xdr:rowOff>
        </xdr:to>
        <xdr:sp macro="" textlink="">
          <xdr:nvSpPr>
            <xdr:cNvPr id="25087" name="Rozbalovací seznam 19" hidden="1">
              <a:extLst>
                <a:ext uri="{63B3BB69-23CF-44E3-9099-C40C66FF867C}">
                  <a14:compatExt spid="_x0000_s25087"/>
                </a:ext>
                <a:ext uri="{FF2B5EF4-FFF2-40B4-BE49-F238E27FC236}">
                  <a16:creationId xmlns:a16="http://schemas.microsoft.com/office/drawing/2014/main" id="{00000000-0008-0000-0000-0000FF6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17</xdr:row>
          <xdr:rowOff>7620</xdr:rowOff>
        </xdr:from>
        <xdr:to>
          <xdr:col>2</xdr:col>
          <xdr:colOff>541020</xdr:colOff>
          <xdr:row>17</xdr:row>
          <xdr:rowOff>7620</xdr:rowOff>
        </xdr:to>
        <xdr:sp macro="" textlink="">
          <xdr:nvSpPr>
            <xdr:cNvPr id="25088" name="Drop Down 512" hidden="1">
              <a:extLst>
                <a:ext uri="{63B3BB69-23CF-44E3-9099-C40C66FF867C}">
                  <a14:compatExt spid="_x0000_s25088"/>
                </a:ext>
                <a:ext uri="{FF2B5EF4-FFF2-40B4-BE49-F238E27FC236}">
                  <a16:creationId xmlns:a16="http://schemas.microsoft.com/office/drawing/2014/main" id="{00000000-0008-0000-0000-00000062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17</xdr:row>
          <xdr:rowOff>7620</xdr:rowOff>
        </xdr:from>
        <xdr:to>
          <xdr:col>1</xdr:col>
          <xdr:colOff>1287780</xdr:colOff>
          <xdr:row>17</xdr:row>
          <xdr:rowOff>7620</xdr:rowOff>
        </xdr:to>
        <xdr:sp macro="" textlink="">
          <xdr:nvSpPr>
            <xdr:cNvPr id="25090" name="Rozbalovací seznam 19" hidden="1">
              <a:extLst>
                <a:ext uri="{63B3BB69-23CF-44E3-9099-C40C66FF867C}">
                  <a14:compatExt spid="_x0000_s25090"/>
                </a:ext>
                <a:ext uri="{FF2B5EF4-FFF2-40B4-BE49-F238E27FC236}">
                  <a16:creationId xmlns:a16="http://schemas.microsoft.com/office/drawing/2014/main" id="{00000000-0008-0000-0000-00000262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1325880</xdr:colOff>
          <xdr:row>17</xdr:row>
          <xdr:rowOff>7620</xdr:rowOff>
        </xdr:from>
        <xdr:to>
          <xdr:col>2</xdr:col>
          <xdr:colOff>541020</xdr:colOff>
          <xdr:row>17</xdr:row>
          <xdr:rowOff>7620</xdr:rowOff>
        </xdr:to>
        <xdr:sp macro="" textlink="">
          <xdr:nvSpPr>
            <xdr:cNvPr id="25091" name="Drop Down 515" hidden="1">
              <a:extLst>
                <a:ext uri="{63B3BB69-23CF-44E3-9099-C40C66FF867C}">
                  <a14:compatExt spid="_x0000_s25091"/>
                </a:ext>
                <a:ext uri="{FF2B5EF4-FFF2-40B4-BE49-F238E27FC236}">
                  <a16:creationId xmlns:a16="http://schemas.microsoft.com/office/drawing/2014/main" id="{00000000-0008-0000-0000-00000362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28575</xdr:rowOff>
    </xdr:from>
    <xdr:to>
      <xdr:col>3</xdr:col>
      <xdr:colOff>312964</xdr:colOff>
      <xdr:row>0</xdr:row>
      <xdr:rowOff>669471</xdr:rowOff>
    </xdr:to>
    <xdr:pic>
      <xdr:nvPicPr>
        <xdr:cNvPr id="6" name="Obrázek 5" descr="http://www.zubrizeme.cz/obrazky/texty-doprovodne/84-op-pik-logo.png">
          <a:hlinkClick xmlns:r="http://schemas.openxmlformats.org/officeDocument/2006/relationships" r:id="rId1"/>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76200" y="28575"/>
          <a:ext cx="2113189" cy="612321"/>
        </a:xfrm>
        <a:prstGeom prst="rect">
          <a:avLst/>
        </a:prstGeom>
        <a:noFill/>
        <a:ln>
          <a:noFill/>
        </a:ln>
      </xdr:spPr>
    </xdr:pic>
    <xdr:clientData/>
  </xdr:twoCellAnchor>
  <xdr:twoCellAnchor editAs="oneCell">
    <xdr:from>
      <xdr:col>4</xdr:col>
      <xdr:colOff>4524374</xdr:colOff>
      <xdr:row>0</xdr:row>
      <xdr:rowOff>123825</xdr:rowOff>
    </xdr:from>
    <xdr:to>
      <xdr:col>4</xdr:col>
      <xdr:colOff>5685063</xdr:colOff>
      <xdr:row>0</xdr:row>
      <xdr:rowOff>696685</xdr:rowOff>
    </xdr:to>
    <xdr:pic>
      <xdr:nvPicPr>
        <xdr:cNvPr id="7" name="irc_mi" descr="003656_04_031855">
          <a:hlinkClick xmlns:r="http://schemas.openxmlformats.org/officeDocument/2006/relationships" r:id="rId4"/>
          <a:extLst>
            <a:ext uri="{FF2B5EF4-FFF2-40B4-BE49-F238E27FC236}">
              <a16:creationId xmlns:a16="http://schemas.microsoft.com/office/drawing/2014/main" id="{00000000-0008-0000-0100-000007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515224" y="123825"/>
          <a:ext cx="1160689" cy="57286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19050</xdr:rowOff>
    </xdr:from>
    <xdr:to>
      <xdr:col>11</xdr:col>
      <xdr:colOff>581024</xdr:colOff>
      <xdr:row>35</xdr:row>
      <xdr:rowOff>96029</xdr:rowOff>
    </xdr:to>
    <xdr:pic>
      <xdr:nvPicPr>
        <xdr:cNvPr id="2" name="Obrázek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2900"/>
          <a:ext cx="7286624" cy="50966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247650</xdr:colOff>
      <xdr:row>4</xdr:row>
      <xdr:rowOff>9525</xdr:rowOff>
    </xdr:from>
    <xdr:to>
      <xdr:col>24</xdr:col>
      <xdr:colOff>419100</xdr:colOff>
      <xdr:row>35</xdr:row>
      <xdr:rowOff>121149</xdr:rowOff>
    </xdr:to>
    <xdr:pic>
      <xdr:nvPicPr>
        <xdr:cNvPr id="3" name="Obrázek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62850" y="333375"/>
          <a:ext cx="7486650" cy="5131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186</xdr:row>
      <xdr:rowOff>152400</xdr:rowOff>
    </xdr:from>
    <xdr:to>
      <xdr:col>12</xdr:col>
      <xdr:colOff>44859</xdr:colOff>
      <xdr:row>216</xdr:row>
      <xdr:rowOff>95250</xdr:rowOff>
    </xdr:to>
    <xdr:pic>
      <xdr:nvPicPr>
        <xdr:cNvPr id="14" name="Obrázek 13">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 y="30079950"/>
          <a:ext cx="7321959" cy="480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219075</xdr:colOff>
      <xdr:row>187</xdr:row>
      <xdr:rowOff>9525</xdr:rowOff>
    </xdr:from>
    <xdr:to>
      <xdr:col>26</xdr:col>
      <xdr:colOff>195878</xdr:colOff>
      <xdr:row>216</xdr:row>
      <xdr:rowOff>47625</xdr:rowOff>
    </xdr:to>
    <xdr:pic>
      <xdr:nvPicPr>
        <xdr:cNvPr id="15" name="Obrázek 14">
          <a:extLst>
            <a:ext uri="{FF2B5EF4-FFF2-40B4-BE49-F238E27FC236}">
              <a16:creationId xmlns:a16="http://schemas.microsoft.com/office/drawing/2014/main" id="{00000000-0008-0000-0300-00000F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34275" y="30099000"/>
          <a:ext cx="8511203" cy="473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139302</xdr:rowOff>
    </xdr:from>
    <xdr:to>
      <xdr:col>21</xdr:col>
      <xdr:colOff>85725</xdr:colOff>
      <xdr:row>71</xdr:row>
      <xdr:rowOff>123825</xdr:rowOff>
    </xdr:to>
    <xdr:pic>
      <xdr:nvPicPr>
        <xdr:cNvPr id="16" name="Obrázek 15">
          <a:extLst>
            <a:ext uri="{FF2B5EF4-FFF2-40B4-BE49-F238E27FC236}">
              <a16:creationId xmlns:a16="http://schemas.microsoft.com/office/drawing/2014/main" id="{00000000-0008-0000-0300-000010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7330677"/>
          <a:ext cx="12887325" cy="41945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xdr:colOff>
      <xdr:row>75</xdr:row>
      <xdr:rowOff>133350</xdr:rowOff>
    </xdr:from>
    <xdr:to>
      <xdr:col>21</xdr:col>
      <xdr:colOff>63362</xdr:colOff>
      <xdr:row>108</xdr:row>
      <xdr:rowOff>28575</xdr:rowOff>
    </xdr:to>
    <xdr:pic>
      <xdr:nvPicPr>
        <xdr:cNvPr id="20" name="Obrázek 19">
          <a:extLst>
            <a:ext uri="{FF2B5EF4-FFF2-40B4-BE49-F238E27FC236}">
              <a16:creationId xmlns:a16="http://schemas.microsoft.com/office/drawing/2014/main" id="{00000000-0008-0000-0300-00001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525" y="12182475"/>
          <a:ext cx="12855437" cy="523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148</xdr:row>
      <xdr:rowOff>59346</xdr:rowOff>
    </xdr:from>
    <xdr:to>
      <xdr:col>21</xdr:col>
      <xdr:colOff>9525</xdr:colOff>
      <xdr:row>180</xdr:row>
      <xdr:rowOff>47625</xdr:rowOff>
    </xdr:to>
    <xdr:pic>
      <xdr:nvPicPr>
        <xdr:cNvPr id="25" name="Obrázek 24">
          <a:extLst>
            <a:ext uri="{FF2B5EF4-FFF2-40B4-BE49-F238E27FC236}">
              <a16:creationId xmlns:a16="http://schemas.microsoft.com/office/drawing/2014/main" id="{00000000-0008-0000-0300-00001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23928996"/>
          <a:ext cx="12811125" cy="51698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174</xdr:row>
      <xdr:rowOff>123825</xdr:rowOff>
    </xdr:from>
    <xdr:to>
      <xdr:col>2</xdr:col>
      <xdr:colOff>266700</xdr:colOff>
      <xdr:row>175</xdr:row>
      <xdr:rowOff>85725</xdr:rowOff>
    </xdr:to>
    <xdr:pic>
      <xdr:nvPicPr>
        <xdr:cNvPr id="27" name="Obrázek 26">
          <a:extLst>
            <a:ext uri="{FF2B5EF4-FFF2-40B4-BE49-F238E27FC236}">
              <a16:creationId xmlns:a16="http://schemas.microsoft.com/office/drawing/2014/main" id="{00000000-0008-0000-0300-00001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76350" y="28203525"/>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85725</xdr:rowOff>
    </xdr:from>
    <xdr:to>
      <xdr:col>20</xdr:col>
      <xdr:colOff>589394</xdr:colOff>
      <xdr:row>141</xdr:row>
      <xdr:rowOff>19050</xdr:rowOff>
    </xdr:to>
    <xdr:pic>
      <xdr:nvPicPr>
        <xdr:cNvPr id="28" name="Obrázek 27">
          <a:extLst>
            <a:ext uri="{FF2B5EF4-FFF2-40B4-BE49-F238E27FC236}">
              <a16:creationId xmlns:a16="http://schemas.microsoft.com/office/drawing/2014/main" id="{00000000-0008-0000-0300-00001C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18611850"/>
          <a:ext cx="12781394" cy="414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xdr:colOff>
      <xdr:row>227</xdr:row>
      <xdr:rowOff>142875</xdr:rowOff>
    </xdr:from>
    <xdr:to>
      <xdr:col>21</xdr:col>
      <xdr:colOff>59794</xdr:colOff>
      <xdr:row>253</xdr:row>
      <xdr:rowOff>123825</xdr:rowOff>
    </xdr:to>
    <xdr:pic>
      <xdr:nvPicPr>
        <xdr:cNvPr id="29" name="Obrázek 28">
          <a:extLst>
            <a:ext uri="{FF2B5EF4-FFF2-40B4-BE49-F238E27FC236}">
              <a16:creationId xmlns:a16="http://schemas.microsoft.com/office/drawing/2014/main" id="{00000000-0008-0000-0300-00001D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525" y="36871275"/>
          <a:ext cx="12851869" cy="419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257</xdr:row>
      <xdr:rowOff>57150</xdr:rowOff>
    </xdr:from>
    <xdr:to>
      <xdr:col>21</xdr:col>
      <xdr:colOff>3042</xdr:colOff>
      <xdr:row>287</xdr:row>
      <xdr:rowOff>0</xdr:rowOff>
    </xdr:to>
    <xdr:pic>
      <xdr:nvPicPr>
        <xdr:cNvPr id="31" name="Obrázek 30">
          <a:extLst>
            <a:ext uri="{FF2B5EF4-FFF2-40B4-BE49-F238E27FC236}">
              <a16:creationId xmlns:a16="http://schemas.microsoft.com/office/drawing/2014/main" id="{00000000-0008-0000-0300-00001F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41643300"/>
          <a:ext cx="12804642" cy="480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294</xdr:row>
      <xdr:rowOff>38100</xdr:rowOff>
    </xdr:from>
    <xdr:to>
      <xdr:col>21</xdr:col>
      <xdr:colOff>26546</xdr:colOff>
      <xdr:row>320</xdr:row>
      <xdr:rowOff>0</xdr:rowOff>
    </xdr:to>
    <xdr:pic>
      <xdr:nvPicPr>
        <xdr:cNvPr id="32" name="Obrázek 31">
          <a:extLst>
            <a:ext uri="{FF2B5EF4-FFF2-40B4-BE49-F238E27FC236}">
              <a16:creationId xmlns:a16="http://schemas.microsoft.com/office/drawing/2014/main" id="{00000000-0008-0000-0300-000020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47615475"/>
          <a:ext cx="12828146" cy="417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327</xdr:row>
      <xdr:rowOff>142875</xdr:rowOff>
    </xdr:from>
    <xdr:to>
      <xdr:col>21</xdr:col>
      <xdr:colOff>110765</xdr:colOff>
      <xdr:row>357</xdr:row>
      <xdr:rowOff>123825</xdr:rowOff>
    </xdr:to>
    <xdr:pic>
      <xdr:nvPicPr>
        <xdr:cNvPr id="33" name="Obrázek 32">
          <a:extLst>
            <a:ext uri="{FF2B5EF4-FFF2-40B4-BE49-F238E27FC236}">
              <a16:creationId xmlns:a16="http://schemas.microsoft.com/office/drawing/2014/main" id="{00000000-0008-0000-0300-000021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 y="53063775"/>
          <a:ext cx="12912364" cy="483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223961</xdr:colOff>
      <xdr:row>354</xdr:row>
      <xdr:rowOff>6569</xdr:rowOff>
    </xdr:from>
    <xdr:to>
      <xdr:col>1</xdr:col>
      <xdr:colOff>434167</xdr:colOff>
      <xdr:row>355</xdr:row>
      <xdr:rowOff>105360</xdr:rowOff>
    </xdr:to>
    <xdr:pic>
      <xdr:nvPicPr>
        <xdr:cNvPr id="5" name="Obrázek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4"/>
        <a:stretch>
          <a:fillRect/>
        </a:stretch>
      </xdr:blipFill>
      <xdr:spPr>
        <a:xfrm>
          <a:off x="223961" y="57222053"/>
          <a:ext cx="817425" cy="259526"/>
        </a:xfrm>
        <a:prstGeom prst="rect">
          <a:avLst/>
        </a:prstGeom>
      </xdr:spPr>
    </xdr:pic>
    <xdr:clientData/>
  </xdr:twoCellAnchor>
  <xdr:twoCellAnchor editAs="oneCell">
    <xdr:from>
      <xdr:col>0</xdr:col>
      <xdr:colOff>227620</xdr:colOff>
      <xdr:row>347</xdr:row>
      <xdr:rowOff>72002</xdr:rowOff>
    </xdr:from>
    <xdr:to>
      <xdr:col>1</xdr:col>
      <xdr:colOff>434578</xdr:colOff>
      <xdr:row>348</xdr:row>
      <xdr:rowOff>150520</xdr:rowOff>
    </xdr:to>
    <xdr:pic>
      <xdr:nvPicPr>
        <xdr:cNvPr id="6" name="Obrázek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5"/>
        <a:stretch>
          <a:fillRect/>
        </a:stretch>
      </xdr:blipFill>
      <xdr:spPr>
        <a:xfrm>
          <a:off x="227620" y="56162346"/>
          <a:ext cx="814177" cy="2392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142875</xdr:rowOff>
    </xdr:from>
    <xdr:to>
      <xdr:col>9</xdr:col>
      <xdr:colOff>200025</xdr:colOff>
      <xdr:row>32</xdr:row>
      <xdr:rowOff>137162</xdr:rowOff>
    </xdr:to>
    <xdr:pic>
      <xdr:nvPicPr>
        <xdr:cNvPr id="2" name="Obrázek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66725"/>
          <a:ext cx="5686425" cy="4528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600075</xdr:colOff>
      <xdr:row>6</xdr:row>
      <xdr:rowOff>11685</xdr:rowOff>
    </xdr:from>
    <xdr:to>
      <xdr:col>23</xdr:col>
      <xdr:colOff>361950</xdr:colOff>
      <xdr:row>32</xdr:row>
      <xdr:rowOff>142874</xdr:rowOff>
    </xdr:to>
    <xdr:pic>
      <xdr:nvPicPr>
        <xdr:cNvPr id="3" name="Obrázek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659385"/>
          <a:ext cx="8296275" cy="4341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xdr:row>
      <xdr:rowOff>0</xdr:rowOff>
    </xdr:from>
    <xdr:to>
      <xdr:col>15</xdr:col>
      <xdr:colOff>85725</xdr:colOff>
      <xdr:row>119</xdr:row>
      <xdr:rowOff>142874</xdr:rowOff>
    </xdr:to>
    <xdr:pic>
      <xdr:nvPicPr>
        <xdr:cNvPr id="6" name="Obrázek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1468100"/>
          <a:ext cx="9229725" cy="7591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159</xdr:row>
      <xdr:rowOff>28574</xdr:rowOff>
    </xdr:from>
    <xdr:to>
      <xdr:col>22</xdr:col>
      <xdr:colOff>597466</xdr:colOff>
      <xdr:row>185</xdr:row>
      <xdr:rowOff>38100</xdr:rowOff>
    </xdr:to>
    <xdr:pic>
      <xdr:nvPicPr>
        <xdr:cNvPr id="9" name="Obrázek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5650824"/>
          <a:ext cx="14008666" cy="421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133350</xdr:rowOff>
    </xdr:from>
    <xdr:to>
      <xdr:col>21</xdr:col>
      <xdr:colOff>58682</xdr:colOff>
      <xdr:row>68</xdr:row>
      <xdr:rowOff>85725</xdr:rowOff>
    </xdr:to>
    <xdr:pic>
      <xdr:nvPicPr>
        <xdr:cNvPr id="12" name="Obrázek 11">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7162800"/>
          <a:ext cx="12860282" cy="3676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132</xdr:row>
      <xdr:rowOff>19050</xdr:rowOff>
    </xdr:from>
    <xdr:to>
      <xdr:col>20</xdr:col>
      <xdr:colOff>584884</xdr:colOff>
      <xdr:row>155</xdr:row>
      <xdr:rowOff>19050</xdr:rowOff>
    </xdr:to>
    <xdr:pic>
      <xdr:nvPicPr>
        <xdr:cNvPr id="14" name="Obrázek 13">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21202650"/>
          <a:ext cx="12776884" cy="3724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195</xdr:row>
      <xdr:rowOff>0</xdr:rowOff>
    </xdr:from>
    <xdr:to>
      <xdr:col>20</xdr:col>
      <xdr:colOff>539386</xdr:colOff>
      <xdr:row>218</xdr:row>
      <xdr:rowOff>9526</xdr:rowOff>
    </xdr:to>
    <xdr:pic>
      <xdr:nvPicPr>
        <xdr:cNvPr id="15" name="Obrázek 14">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31451550"/>
          <a:ext cx="12731386" cy="3733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0</xdr:row>
      <xdr:rowOff>57150</xdr:rowOff>
    </xdr:from>
    <xdr:to>
      <xdr:col>2</xdr:col>
      <xdr:colOff>819150</xdr:colOff>
      <xdr:row>0</xdr:row>
      <xdr:rowOff>552450</xdr:rowOff>
    </xdr:to>
    <xdr:pic>
      <xdr:nvPicPr>
        <xdr:cNvPr id="3" name="Obrázek 2" descr="http://www.zubrizeme.cz/obrazky/texty-doprovodne/84-op-pik-logo.png">
          <a:hlinkClick xmlns:r="http://schemas.openxmlformats.org/officeDocument/2006/relationships" r:id="rId1"/>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76200" y="57150"/>
          <a:ext cx="1866900" cy="495300"/>
        </a:xfrm>
        <a:prstGeom prst="rect">
          <a:avLst/>
        </a:prstGeom>
        <a:noFill/>
        <a:ln>
          <a:noFill/>
        </a:ln>
      </xdr:spPr>
    </xdr:pic>
    <xdr:clientData/>
  </xdr:twoCellAnchor>
  <xdr:twoCellAnchor editAs="oneCell">
    <xdr:from>
      <xdr:col>5</xdr:col>
      <xdr:colOff>676275</xdr:colOff>
      <xdr:row>0</xdr:row>
      <xdr:rowOff>95250</xdr:rowOff>
    </xdr:from>
    <xdr:to>
      <xdr:col>6</xdr:col>
      <xdr:colOff>638175</xdr:colOff>
      <xdr:row>0</xdr:row>
      <xdr:rowOff>476250</xdr:rowOff>
    </xdr:to>
    <xdr:pic>
      <xdr:nvPicPr>
        <xdr:cNvPr id="4" name="irc_mi" descr="003656_04_031855">
          <a:hlinkClick xmlns:r="http://schemas.openxmlformats.org/officeDocument/2006/relationships" r:id="rId4"/>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372100" y="95250"/>
          <a:ext cx="781050" cy="3810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2</xdr:col>
      <xdr:colOff>573405</xdr:colOff>
      <xdr:row>0</xdr:row>
      <xdr:rowOff>447675</xdr:rowOff>
    </xdr:to>
    <xdr:pic>
      <xdr:nvPicPr>
        <xdr:cNvPr id="3" name="Obrázek 2" descr="http://www.zubrizeme.cz/obrazky/texty-doprovodne/84-op-pik-logo.png">
          <a:hlinkClick xmlns:r="http://schemas.openxmlformats.org/officeDocument/2006/relationships" r:id="rId1"/>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0" y="38100"/>
          <a:ext cx="1697355" cy="409575"/>
        </a:xfrm>
        <a:prstGeom prst="rect">
          <a:avLst/>
        </a:prstGeom>
        <a:noFill/>
        <a:ln>
          <a:noFill/>
        </a:ln>
      </xdr:spPr>
    </xdr:pic>
    <xdr:clientData/>
  </xdr:twoCellAnchor>
  <xdr:twoCellAnchor editAs="oneCell">
    <xdr:from>
      <xdr:col>5</xdr:col>
      <xdr:colOff>19049</xdr:colOff>
      <xdr:row>0</xdr:row>
      <xdr:rowOff>47625</xdr:rowOff>
    </xdr:from>
    <xdr:to>
      <xdr:col>5</xdr:col>
      <xdr:colOff>752474</xdr:colOff>
      <xdr:row>0</xdr:row>
      <xdr:rowOff>428625</xdr:rowOff>
    </xdr:to>
    <xdr:pic>
      <xdr:nvPicPr>
        <xdr:cNvPr id="4" name="irc_mi" descr="003656_04_031855">
          <a:hlinkClick xmlns:r="http://schemas.openxmlformats.org/officeDocument/2006/relationships" r:id="rId4"/>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05324" y="47625"/>
          <a:ext cx="733425" cy="381000"/>
        </a:xfrm>
        <a:prstGeom prst="rect">
          <a:avLst/>
        </a:prstGeom>
        <a:noFill/>
        <a:ln>
          <a:noFill/>
        </a:ln>
      </xdr:spPr>
    </xdr:pic>
    <xdr:clientData/>
  </xdr:twoCellAnchor>
</xdr:wsDr>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70" Type="http://schemas.openxmlformats.org/officeDocument/2006/relationships/ctrlProp" Target="../ctrlProps/ctrlProp167.xml"/><Relationship Id="rId191" Type="http://schemas.openxmlformats.org/officeDocument/2006/relationships/ctrlProp" Target="../ctrlProps/ctrlProp188.xml"/><Relationship Id="rId205" Type="http://schemas.openxmlformats.org/officeDocument/2006/relationships/ctrlProp" Target="../ctrlProps/ctrlProp202.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144" Type="http://schemas.openxmlformats.org/officeDocument/2006/relationships/ctrlProp" Target="../ctrlProps/ctrlProp141.xml"/><Relationship Id="rId149" Type="http://schemas.openxmlformats.org/officeDocument/2006/relationships/ctrlProp" Target="../ctrlProps/ctrlProp14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160" Type="http://schemas.openxmlformats.org/officeDocument/2006/relationships/ctrlProp" Target="../ctrlProps/ctrlProp157.xml"/><Relationship Id="rId165" Type="http://schemas.openxmlformats.org/officeDocument/2006/relationships/ctrlProp" Target="../ctrlProps/ctrlProp162.xml"/><Relationship Id="rId181" Type="http://schemas.openxmlformats.org/officeDocument/2006/relationships/ctrlProp" Target="../ctrlProps/ctrlProp178.xml"/><Relationship Id="rId186" Type="http://schemas.openxmlformats.org/officeDocument/2006/relationships/ctrlProp" Target="../ctrlProps/ctrlProp183.xml"/><Relationship Id="rId211" Type="http://schemas.openxmlformats.org/officeDocument/2006/relationships/ctrlProp" Target="../ctrlProps/ctrlProp208.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134" Type="http://schemas.openxmlformats.org/officeDocument/2006/relationships/ctrlProp" Target="../ctrlProps/ctrlProp131.xml"/><Relationship Id="rId139" Type="http://schemas.openxmlformats.org/officeDocument/2006/relationships/ctrlProp" Target="../ctrlProps/ctrlProp136.xml"/><Relationship Id="rId80" Type="http://schemas.openxmlformats.org/officeDocument/2006/relationships/ctrlProp" Target="../ctrlProps/ctrlProp77.xml"/><Relationship Id="rId85" Type="http://schemas.openxmlformats.org/officeDocument/2006/relationships/ctrlProp" Target="../ctrlProps/ctrlProp82.xml"/><Relationship Id="rId150" Type="http://schemas.openxmlformats.org/officeDocument/2006/relationships/ctrlProp" Target="../ctrlProps/ctrlProp147.xml"/><Relationship Id="rId155" Type="http://schemas.openxmlformats.org/officeDocument/2006/relationships/ctrlProp" Target="../ctrlProps/ctrlProp152.xml"/><Relationship Id="rId171" Type="http://schemas.openxmlformats.org/officeDocument/2006/relationships/ctrlProp" Target="../ctrlProps/ctrlProp168.xml"/><Relationship Id="rId176" Type="http://schemas.openxmlformats.org/officeDocument/2006/relationships/ctrlProp" Target="../ctrlProps/ctrlProp173.xml"/><Relationship Id="rId192" Type="http://schemas.openxmlformats.org/officeDocument/2006/relationships/ctrlProp" Target="../ctrlProps/ctrlProp189.xml"/><Relationship Id="rId197" Type="http://schemas.openxmlformats.org/officeDocument/2006/relationships/ctrlProp" Target="../ctrlProps/ctrlProp194.xml"/><Relationship Id="rId206" Type="http://schemas.openxmlformats.org/officeDocument/2006/relationships/ctrlProp" Target="../ctrlProps/ctrlProp203.xml"/><Relationship Id="rId201" Type="http://schemas.openxmlformats.org/officeDocument/2006/relationships/ctrlProp" Target="../ctrlProps/ctrlProp198.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40" Type="http://schemas.openxmlformats.org/officeDocument/2006/relationships/ctrlProp" Target="../ctrlProps/ctrlProp137.xml"/><Relationship Id="rId145" Type="http://schemas.openxmlformats.org/officeDocument/2006/relationships/ctrlProp" Target="../ctrlProps/ctrlProp142.xml"/><Relationship Id="rId161" Type="http://schemas.openxmlformats.org/officeDocument/2006/relationships/ctrlProp" Target="../ctrlProps/ctrlProp158.xml"/><Relationship Id="rId166" Type="http://schemas.openxmlformats.org/officeDocument/2006/relationships/ctrlProp" Target="../ctrlProps/ctrlProp163.xml"/><Relationship Id="rId182" Type="http://schemas.openxmlformats.org/officeDocument/2006/relationships/ctrlProp" Target="../ctrlProps/ctrlProp179.xml"/><Relationship Id="rId187" Type="http://schemas.openxmlformats.org/officeDocument/2006/relationships/ctrlProp" Target="../ctrlProps/ctrlProp184.xml"/><Relationship Id="rId1" Type="http://schemas.openxmlformats.org/officeDocument/2006/relationships/printerSettings" Target="../printerSettings/printerSettings1.bin"/><Relationship Id="rId6" Type="http://schemas.openxmlformats.org/officeDocument/2006/relationships/ctrlProp" Target="../ctrlProps/ctrlProp3.xml"/><Relationship Id="rId212" Type="http://schemas.openxmlformats.org/officeDocument/2006/relationships/ctrlProp" Target="../ctrlProps/ctrlProp209.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51" Type="http://schemas.openxmlformats.org/officeDocument/2006/relationships/ctrlProp" Target="../ctrlProps/ctrlProp148.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172" Type="http://schemas.openxmlformats.org/officeDocument/2006/relationships/ctrlProp" Target="../ctrlProps/ctrlProp169.xml"/><Relationship Id="rId193" Type="http://schemas.openxmlformats.org/officeDocument/2006/relationships/ctrlProp" Target="../ctrlProps/ctrlProp190.xml"/><Relationship Id="rId202" Type="http://schemas.openxmlformats.org/officeDocument/2006/relationships/ctrlProp" Target="../ctrlProps/ctrlProp199.xml"/><Relationship Id="rId207" Type="http://schemas.openxmlformats.org/officeDocument/2006/relationships/ctrlProp" Target="../ctrlProps/ctrlProp204.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162" Type="http://schemas.openxmlformats.org/officeDocument/2006/relationships/ctrlProp" Target="../ctrlProps/ctrlProp159.xml"/><Relationship Id="rId183" Type="http://schemas.openxmlformats.org/officeDocument/2006/relationships/ctrlProp" Target="../ctrlProps/ctrlProp180.xml"/><Relationship Id="rId213" Type="http://schemas.openxmlformats.org/officeDocument/2006/relationships/ctrlProp" Target="../ctrlProps/ctrlProp210.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199" Type="http://schemas.openxmlformats.org/officeDocument/2006/relationships/ctrlProp" Target="../ctrlProps/ctrlProp196.xml"/><Relationship Id="rId203" Type="http://schemas.openxmlformats.org/officeDocument/2006/relationships/ctrlProp" Target="../ctrlProps/ctrlProp200.xml"/><Relationship Id="rId208" Type="http://schemas.openxmlformats.org/officeDocument/2006/relationships/ctrlProp" Target="../ctrlProps/ctrlProp205.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189" Type="http://schemas.openxmlformats.org/officeDocument/2006/relationships/ctrlProp" Target="../ctrlProps/ctrlProp186.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79" Type="http://schemas.openxmlformats.org/officeDocument/2006/relationships/ctrlProp" Target="../ctrlProps/ctrlProp176.xml"/><Relationship Id="rId195" Type="http://schemas.openxmlformats.org/officeDocument/2006/relationships/ctrlProp" Target="../ctrlProps/ctrlProp192.xml"/><Relationship Id="rId209" Type="http://schemas.openxmlformats.org/officeDocument/2006/relationships/ctrlProp" Target="../ctrlProps/ctrlProp206.xml"/><Relationship Id="rId190" Type="http://schemas.openxmlformats.org/officeDocument/2006/relationships/ctrlProp" Target="../ctrlProps/ctrlProp187.xml"/><Relationship Id="rId204" Type="http://schemas.openxmlformats.org/officeDocument/2006/relationships/ctrlProp" Target="../ctrlProps/ctrlProp201.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 Id="rId185" Type="http://schemas.openxmlformats.org/officeDocument/2006/relationships/ctrlProp" Target="../ctrlProps/ctrlProp182.xml"/><Relationship Id="rId4" Type="http://schemas.openxmlformats.org/officeDocument/2006/relationships/ctrlProp" Target="../ctrlProps/ctrlProp1.xml"/><Relationship Id="rId9" Type="http://schemas.openxmlformats.org/officeDocument/2006/relationships/ctrlProp" Target="../ctrlProps/ctrlProp6.xml"/><Relationship Id="rId180" Type="http://schemas.openxmlformats.org/officeDocument/2006/relationships/ctrlProp" Target="../ctrlProps/ctrlProp177.xml"/><Relationship Id="rId210" Type="http://schemas.openxmlformats.org/officeDocument/2006/relationships/ctrlProp" Target="../ctrlProps/ctrlProp207.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openxmlformats.org/officeDocument/2006/relationships/comments" Target="../comments2.xml"/><Relationship Id="rId4"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166"/>
  <sheetViews>
    <sheetView showGridLines="0" tabSelected="1" topLeftCell="A91" zoomScale="80" zoomScaleNormal="80" workbookViewId="0">
      <selection activeCell="X104" sqref="X104"/>
    </sheetView>
  </sheetViews>
  <sheetFormatPr defaultColWidth="9.109375" defaultRowHeight="13.2" x14ac:dyDescent="0.25"/>
  <cols>
    <col min="1" max="1" width="3.44140625" style="1" customWidth="1"/>
    <col min="2" max="2" width="19.88671875" style="1" customWidth="1"/>
    <col min="3" max="3" width="13.5546875" style="1" customWidth="1"/>
    <col min="4" max="4" width="16.5546875" style="1" customWidth="1"/>
    <col min="5" max="5" width="18.44140625" style="1" customWidth="1"/>
    <col min="6" max="6" width="17.88671875" style="54" customWidth="1"/>
    <col min="7" max="7" width="11.88671875" style="1" customWidth="1"/>
    <col min="8" max="8" width="14.5546875" style="1" customWidth="1"/>
    <col min="9" max="9" width="13.88671875" style="1" customWidth="1"/>
    <col min="10" max="13" width="14.44140625" style="1" customWidth="1"/>
    <col min="14" max="14" width="15.88671875" style="1" customWidth="1"/>
    <col min="15" max="15" width="15.5546875" style="1" customWidth="1"/>
    <col min="16" max="16" width="15.88671875" style="1" customWidth="1"/>
    <col min="17" max="18" width="15.88671875" style="1" hidden="1" customWidth="1"/>
    <col min="19" max="19" width="20.5546875" style="1" customWidth="1"/>
    <col min="20" max="16384" width="9.109375" style="1"/>
  </cols>
  <sheetData>
    <row r="1" spans="1:19" ht="57.75" customHeight="1" x14ac:dyDescent="0.25">
      <c r="A1" s="176"/>
      <c r="B1" s="177"/>
      <c r="C1" s="177">
        <v>1</v>
      </c>
      <c r="D1" s="177"/>
      <c r="E1" s="177"/>
      <c r="F1" s="177"/>
      <c r="G1" s="177"/>
      <c r="H1" s="177"/>
      <c r="I1" s="177"/>
      <c r="J1" s="177"/>
      <c r="K1" s="177"/>
      <c r="L1" s="177"/>
      <c r="M1" s="177"/>
      <c r="N1" s="177"/>
      <c r="O1" s="177"/>
      <c r="P1" s="73"/>
    </row>
    <row r="2" spans="1:19" ht="15.75" customHeight="1" x14ac:dyDescent="0.25">
      <c r="A2" s="178" t="s">
        <v>190</v>
      </c>
      <c r="B2" s="179"/>
      <c r="C2" s="179"/>
      <c r="D2" s="179"/>
      <c r="E2" s="179"/>
      <c r="F2" s="179"/>
      <c r="G2" s="179"/>
      <c r="H2" s="179"/>
      <c r="I2" s="179"/>
      <c r="J2" s="179"/>
      <c r="K2" s="179"/>
      <c r="L2" s="179"/>
      <c r="M2" s="179"/>
      <c r="N2" s="179"/>
      <c r="O2" s="180"/>
    </row>
    <row r="3" spans="1:19" ht="14.25" customHeight="1" x14ac:dyDescent="0.25">
      <c r="A3" s="181" t="s">
        <v>29</v>
      </c>
      <c r="B3" s="182"/>
      <c r="C3" s="182"/>
      <c r="D3" s="183"/>
      <c r="E3" s="184" t="s">
        <v>30</v>
      </c>
      <c r="F3" s="185"/>
      <c r="G3" s="185"/>
      <c r="H3" s="185"/>
      <c r="I3" s="185"/>
      <c r="J3" s="185"/>
      <c r="K3" s="185"/>
      <c r="L3" s="185"/>
      <c r="M3" s="185"/>
      <c r="N3" s="185"/>
      <c r="O3" s="186"/>
    </row>
    <row r="4" spans="1:19" ht="15" customHeight="1" x14ac:dyDescent="0.25">
      <c r="A4" s="187"/>
      <c r="B4" s="188"/>
      <c r="C4" s="188"/>
      <c r="D4" s="188"/>
      <c r="E4" s="189"/>
      <c r="F4" s="190"/>
      <c r="G4" s="190"/>
      <c r="H4" s="190"/>
      <c r="I4" s="190"/>
      <c r="J4" s="190"/>
      <c r="K4" s="190"/>
      <c r="L4" s="190"/>
      <c r="M4" s="190"/>
      <c r="N4" s="190"/>
      <c r="O4" s="191"/>
    </row>
    <row r="5" spans="1:19" ht="16.5" customHeight="1" x14ac:dyDescent="0.25">
      <c r="A5" s="195" t="s">
        <v>31</v>
      </c>
      <c r="B5" s="196"/>
      <c r="C5" s="196"/>
      <c r="D5" s="196"/>
      <c r="E5" s="192"/>
      <c r="F5" s="193"/>
      <c r="G5" s="193"/>
      <c r="H5" s="193"/>
      <c r="I5" s="193"/>
      <c r="J5" s="193"/>
      <c r="K5" s="193"/>
      <c r="L5" s="193"/>
      <c r="M5" s="193"/>
      <c r="N5" s="193"/>
      <c r="O5" s="194"/>
      <c r="P5" s="51"/>
    </row>
    <row r="6" spans="1:19" ht="15" customHeight="1" thickBot="1" x14ac:dyDescent="0.3">
      <c r="A6" s="187"/>
      <c r="B6" s="188"/>
      <c r="C6" s="188"/>
      <c r="D6" s="197"/>
      <c r="E6" s="198" t="s">
        <v>66</v>
      </c>
      <c r="F6" s="199"/>
      <c r="G6" s="200" t="s">
        <v>91</v>
      </c>
      <c r="H6" s="201"/>
      <c r="I6" s="202" t="s">
        <v>92</v>
      </c>
      <c r="J6" s="203"/>
      <c r="K6" s="124"/>
      <c r="L6" s="202" t="s">
        <v>93</v>
      </c>
      <c r="M6" s="203"/>
      <c r="N6" s="52"/>
      <c r="O6" s="52"/>
      <c r="P6" s="51"/>
    </row>
    <row r="7" spans="1:19" ht="14.25" customHeight="1" thickBot="1" x14ac:dyDescent="0.3">
      <c r="A7" s="204" t="s">
        <v>77</v>
      </c>
      <c r="B7" s="205"/>
      <c r="C7" s="205"/>
      <c r="D7" s="205"/>
      <c r="E7" s="206" t="s">
        <v>32</v>
      </c>
      <c r="F7" s="207"/>
      <c r="G7" s="207"/>
      <c r="H7" s="208"/>
      <c r="I7" s="209">
        <f>I8+J8</f>
        <v>0</v>
      </c>
      <c r="J7" s="210"/>
      <c r="K7" s="123"/>
      <c r="L7" s="209">
        <f>L8+M8</f>
        <v>0</v>
      </c>
      <c r="M7" s="210"/>
      <c r="N7" s="53" t="s">
        <v>33</v>
      </c>
      <c r="O7" s="53" t="s">
        <v>55</v>
      </c>
      <c r="P7" s="51"/>
    </row>
    <row r="8" spans="1:19" ht="15" customHeight="1" x14ac:dyDescent="0.25">
      <c r="A8" s="226"/>
      <c r="B8" s="226"/>
      <c r="C8" s="226"/>
      <c r="D8" s="187"/>
      <c r="E8" s="227" t="s">
        <v>96</v>
      </c>
      <c r="F8" s="228"/>
      <c r="G8" s="228"/>
      <c r="H8" s="228"/>
      <c r="I8" s="126">
        <f>SUM(I17+I20+I23+I26+I29+I32+I35+I38+I41+I44+I47+I50+I53+I56+I59+I62+I65+I68+I71+I74+I77+I80+I83+I86+I89+I92+I95+I98+I101+I104+I107+I110+I113+I116+I119+I122+I125+I128+I131+I134+I137+I140+I143+I146+I149+I152+I155+I158+I161+I164)</f>
        <v>0</v>
      </c>
      <c r="J8" s="126">
        <f>SUM(J17+J20+J23+J26+J29+J32+J35+J38+J41+J44+J47+J50+J53+J56+J59+J62+J65+J68+J71+J74+J77+J80+J83+J86+J89+J92+J95+J98+J101+J104+J107+J110+J113+J116+J119+J122+J125+J128+J131+J134+J137+J140+J143+J146+J149+J152+J155+J158+J161+J164)</f>
        <v>0</v>
      </c>
      <c r="K8" s="125"/>
      <c r="L8" s="126">
        <f>SUM(L17+L20+L23+L26+L29+L32+L35+L38+L41+L44+L47+L50+L53+L56+L59+L62+L65+L68+L71+L74+L77+L80+L83+L86+L89+L92+L95+L98+L101+L104+L107+L110+L113+L116+L119+L122+L125+L128+L131+L134+L137+L140+L143+L146+L149+L152+L155+L158+L161+L164)</f>
        <v>0</v>
      </c>
      <c r="M8" s="126">
        <f>SUM(M17+M20+M23+M26+M29+M32+M35+M38+M41+M44+M47+M50+M53+M56+M59+M62+M65+M68+M71+M74+M77+M80+M83+M86+M89+M92+M95+M98+M101+M104+M107+M110+M113+M116+M119+M122+M125+M128+M131+M134+M137+M140+M143+M146+M149+M152+M155+M158+M161+M164)</f>
        <v>0</v>
      </c>
      <c r="N8" s="53" t="s">
        <v>34</v>
      </c>
      <c r="O8" s="53" t="s">
        <v>56</v>
      </c>
      <c r="P8" s="51"/>
    </row>
    <row r="9" spans="1:19" ht="15" customHeight="1" thickBot="1" x14ac:dyDescent="0.3">
      <c r="A9" s="204" t="s">
        <v>73</v>
      </c>
      <c r="B9" s="205"/>
      <c r="C9" s="205"/>
      <c r="D9" s="205"/>
      <c r="E9" s="229"/>
      <c r="F9" s="230"/>
      <c r="G9" s="76"/>
      <c r="H9" s="76"/>
      <c r="I9" s="72"/>
      <c r="J9" s="72"/>
      <c r="K9" s="72"/>
      <c r="L9" s="72"/>
      <c r="M9" s="72"/>
      <c r="N9" s="53" t="s">
        <v>36</v>
      </c>
      <c r="O9" s="53" t="s">
        <v>67</v>
      </c>
      <c r="P9" s="51"/>
    </row>
    <row r="10" spans="1:19" ht="12.75" customHeight="1" thickBot="1" x14ac:dyDescent="0.3">
      <c r="A10" s="231" t="s">
        <v>35</v>
      </c>
      <c r="B10" s="232"/>
      <c r="C10" s="232"/>
      <c r="D10" s="232"/>
      <c r="E10" s="232"/>
      <c r="F10" s="232"/>
      <c r="G10" s="232"/>
      <c r="H10" s="233" t="s">
        <v>94</v>
      </c>
      <c r="I10" s="234"/>
      <c r="J10" s="234"/>
      <c r="K10" s="233" t="s">
        <v>95</v>
      </c>
      <c r="L10" s="234"/>
      <c r="M10" s="235"/>
      <c r="N10" s="53" t="s">
        <v>79</v>
      </c>
      <c r="P10" s="51"/>
    </row>
    <row r="11" spans="1:19" ht="18.75" customHeight="1" thickBot="1" x14ac:dyDescent="0.3">
      <c r="A11" s="81"/>
      <c r="B11" s="82"/>
      <c r="C11" s="173" t="s">
        <v>111</v>
      </c>
      <c r="D11" s="174"/>
      <c r="E11" s="174"/>
      <c r="F11" s="174"/>
      <c r="G11" s="175"/>
      <c r="H11" s="173" t="s">
        <v>99</v>
      </c>
      <c r="I11" s="174"/>
      <c r="J11" s="174"/>
      <c r="K11" s="174"/>
      <c r="L11" s="174"/>
      <c r="M11" s="175"/>
      <c r="N11" s="51"/>
      <c r="O11" s="51"/>
      <c r="P11" s="83"/>
    </row>
    <row r="12" spans="1:19" ht="140.25" customHeight="1" x14ac:dyDescent="0.25">
      <c r="A12" s="211" t="s">
        <v>37</v>
      </c>
      <c r="B12" s="214" t="s">
        <v>109</v>
      </c>
      <c r="C12" s="91" t="s">
        <v>5</v>
      </c>
      <c r="D12" s="92" t="s">
        <v>100</v>
      </c>
      <c r="E12" s="92" t="s">
        <v>117</v>
      </c>
      <c r="F12" s="92" t="s">
        <v>118</v>
      </c>
      <c r="G12" s="77" t="s">
        <v>13</v>
      </c>
      <c r="H12" s="91" t="s">
        <v>103</v>
      </c>
      <c r="I12" s="92" t="s">
        <v>97</v>
      </c>
      <c r="J12" s="92" t="s">
        <v>108</v>
      </c>
      <c r="K12" s="91" t="s">
        <v>103</v>
      </c>
      <c r="L12" s="92" t="s">
        <v>97</v>
      </c>
      <c r="M12" s="92" t="s">
        <v>108</v>
      </c>
      <c r="N12" s="217" t="s">
        <v>181</v>
      </c>
      <c r="O12" s="218"/>
      <c r="P12" s="223" t="s">
        <v>76</v>
      </c>
      <c r="Q12" s="95"/>
      <c r="R12" s="95"/>
      <c r="S12" s="236" t="s">
        <v>174</v>
      </c>
    </row>
    <row r="13" spans="1:19" ht="90.75" customHeight="1" x14ac:dyDescent="0.25">
      <c r="A13" s="212"/>
      <c r="B13" s="215"/>
      <c r="C13" s="93" t="s">
        <v>98</v>
      </c>
      <c r="D13" s="90" t="s">
        <v>101</v>
      </c>
      <c r="E13" s="90" t="s">
        <v>106</v>
      </c>
      <c r="F13" s="90" t="s">
        <v>102</v>
      </c>
      <c r="G13" s="84" t="s">
        <v>14</v>
      </c>
      <c r="H13" s="93" t="s">
        <v>104</v>
      </c>
      <c r="I13" s="90" t="s">
        <v>105</v>
      </c>
      <c r="J13" s="90" t="s">
        <v>122</v>
      </c>
      <c r="K13" s="93" t="s">
        <v>104</v>
      </c>
      <c r="L13" s="90" t="s">
        <v>105</v>
      </c>
      <c r="M13" s="90" t="s">
        <v>122</v>
      </c>
      <c r="N13" s="219"/>
      <c r="O13" s="220"/>
      <c r="P13" s="224"/>
      <c r="Q13" s="94"/>
      <c r="R13" s="94"/>
      <c r="S13" s="237"/>
    </row>
    <row r="14" spans="1:19" ht="90.75" customHeight="1" thickBot="1" x14ac:dyDescent="0.3">
      <c r="A14" s="213"/>
      <c r="B14" s="216"/>
      <c r="C14" s="101" t="s">
        <v>64</v>
      </c>
      <c r="D14" s="102" t="s">
        <v>120</v>
      </c>
      <c r="E14" s="102" t="s">
        <v>38</v>
      </c>
      <c r="F14" s="102" t="s">
        <v>38</v>
      </c>
      <c r="G14" s="103" t="s">
        <v>15</v>
      </c>
      <c r="H14" s="101" t="s">
        <v>107</v>
      </c>
      <c r="I14" s="102" t="s">
        <v>38</v>
      </c>
      <c r="J14" s="102" t="s">
        <v>38</v>
      </c>
      <c r="K14" s="101" t="s">
        <v>107</v>
      </c>
      <c r="L14" s="102" t="s">
        <v>38</v>
      </c>
      <c r="M14" s="102" t="s">
        <v>38</v>
      </c>
      <c r="N14" s="221"/>
      <c r="O14" s="222"/>
      <c r="P14" s="225"/>
      <c r="Q14" s="97"/>
      <c r="R14" s="97"/>
      <c r="S14" s="238"/>
    </row>
    <row r="15" spans="1:19" ht="21.9" customHeight="1" x14ac:dyDescent="0.25">
      <c r="A15" s="160">
        <v>1</v>
      </c>
      <c r="B15" s="163"/>
      <c r="C15" s="114">
        <v>1</v>
      </c>
      <c r="D15" s="107"/>
      <c r="E15" s="108"/>
      <c r="F15" s="108"/>
      <c r="G15" s="115" t="str">
        <f>IF(AND(E15&gt;0,F15&gt;0),E15/F15,"")</f>
        <v/>
      </c>
      <c r="H15" s="119"/>
      <c r="I15" s="109">
        <f>IF(AND(H15&gt;0,G15&gt;0,E15&gt;0),FLOOR(H15*G15+H17,1),0)</f>
        <v>0</v>
      </c>
      <c r="J15" s="109">
        <f>IF(OR(AND(I15&gt;0,C15=4),AND(I15&gt;0,C15=2),AND(I15&gt;0,C15=5)),FLOOR(I15*0.34,1),(IF(C15=3,0,0)))</f>
        <v>0</v>
      </c>
      <c r="K15" s="119"/>
      <c r="L15" s="109">
        <f>IF(AND(K15&gt;0,G15&gt;0,E15&gt;0),FLOOR(K15*G15+K17,1),0)</f>
        <v>0</v>
      </c>
      <c r="M15" s="109">
        <f>IF(OR(AND(L15&gt;0,C15=4),AND(L15&gt;0,C15=2),AND(L15&gt;0,C15=5)),FLOOR(L15*0.34,1),(IF(C15=3,0,0)))</f>
        <v>0</v>
      </c>
      <c r="N15" s="166"/>
      <c r="O15" s="167"/>
      <c r="P15" s="98" t="str">
        <f>IF(AND(D17&gt;=F15,F15&gt;=H15+K15),"OK","chyba vyplnění")</f>
        <v>OK</v>
      </c>
      <c r="Q15" s="95">
        <f>IFERROR(H15/F15*G17,0)</f>
        <v>0</v>
      </c>
      <c r="R15" s="95">
        <f>IFERROR(K15/F15*G17,0)</f>
        <v>0</v>
      </c>
      <c r="S15" s="239">
        <f>I17+J17+L17+M17</f>
        <v>0</v>
      </c>
    </row>
    <row r="16" spans="1:19" ht="21.9" customHeight="1" x14ac:dyDescent="0.25">
      <c r="A16" s="161"/>
      <c r="B16" s="164"/>
      <c r="C16" s="116"/>
      <c r="D16" s="104"/>
      <c r="E16" s="105"/>
      <c r="F16" s="159"/>
      <c r="G16" s="117">
        <f>IF(OR(AND(E16&gt;0,F16&gt;0,C15=2),AND(E16&gt;0,F16&gt;0,C15=4)),E16/F16,0)</f>
        <v>0</v>
      </c>
      <c r="H16" s="120">
        <f>IF(OR(D15=0,D16=0,F16=0,G17=0,C17=3), 0,(MIN(F16,G17,H15/F15*F16,Q15)))</f>
        <v>0</v>
      </c>
      <c r="I16" s="106">
        <f>IF(AND(H16&gt;0,G16&gt;0),FLOOR(H16*G16,1),0)</f>
        <v>0</v>
      </c>
      <c r="J16" s="106">
        <f>IF(OR(AND(I16&gt;0,C15=4),AND(I16&gt;0,C15=2),AND(I16&gt;0,C15=5)),FLOOR(I16*0.34,1),(IF(C15=3,0,0)))</f>
        <v>0</v>
      </c>
      <c r="K16" s="120">
        <f>IF(OR(D15=0,D16=0,F16=0,G17=0,C17=3),0,(MIN(F16,G17,K15/F15*F16,R15)))</f>
        <v>0</v>
      </c>
      <c r="L16" s="106">
        <f>IF(AND(K16&gt;0,G16&gt;0),FLOOR(K16*G16,1),0)</f>
        <v>0</v>
      </c>
      <c r="M16" s="106">
        <f>IF(OR(AND(L16&gt;0,C15=4),AND(L16&gt;0,C15=2),AND(L16&gt;0,C15=5)),FLOOR(L16*0.34,1),(IF(C15=3,0,0)))</f>
        <v>0</v>
      </c>
      <c r="N16" s="168"/>
      <c r="O16" s="169"/>
      <c r="P16" s="99" t="str">
        <f>IF(AND(H15+K15+F16&lt;=D17),"OK","chyba vyplnění")</f>
        <v>OK</v>
      </c>
      <c r="Q16" s="94"/>
      <c r="R16" s="94"/>
      <c r="S16" s="240"/>
    </row>
    <row r="17" spans="1:19" ht="21.75" customHeight="1" thickBot="1" x14ac:dyDescent="0.3">
      <c r="A17" s="162"/>
      <c r="B17" s="165"/>
      <c r="C17" s="118">
        <v>1</v>
      </c>
      <c r="D17" s="110"/>
      <c r="E17" s="111">
        <f>SUM(E15:E16)</f>
        <v>0</v>
      </c>
      <c r="F17" s="112">
        <f>SUM(F15:F16)</f>
        <v>0</v>
      </c>
      <c r="G17" s="122">
        <f>FLOOR(IF(OR(AND(D16&gt;0,C17=2),AND(D16&gt;0,C17=4),AND(C17=3,F15=H15,D16&gt;0)),(F15+F16)/D16*D15,0),4)</f>
        <v>0</v>
      </c>
      <c r="H17" s="121"/>
      <c r="I17" s="113">
        <f>SUM(I15:I16)</f>
        <v>0</v>
      </c>
      <c r="J17" s="113">
        <f>SUM(J15:J16)</f>
        <v>0</v>
      </c>
      <c r="K17" s="121"/>
      <c r="L17" s="113">
        <f>SUM(L15:L16)</f>
        <v>0</v>
      </c>
      <c r="M17" s="113">
        <f>SUM(M15:M16)</f>
        <v>0</v>
      </c>
      <c r="N17" s="170"/>
      <c r="O17" s="171"/>
      <c r="P17" s="100" t="str">
        <f>IF(F17&gt;D17,"chyba vyplnění","OK")</f>
        <v>OK</v>
      </c>
      <c r="Q17" s="96"/>
      <c r="R17" s="96"/>
      <c r="S17" s="241"/>
    </row>
    <row r="18" spans="1:19" ht="21.9" customHeight="1" x14ac:dyDescent="0.25">
      <c r="A18" s="160">
        <v>2</v>
      </c>
      <c r="B18" s="163"/>
      <c r="C18" s="114">
        <v>1</v>
      </c>
      <c r="D18" s="107"/>
      <c r="E18" s="108"/>
      <c r="F18" s="108"/>
      <c r="G18" s="115" t="str">
        <f>IF(AND(E18&gt;0,F18&gt;0),E18/F18,"")</f>
        <v/>
      </c>
      <c r="H18" s="119"/>
      <c r="I18" s="109">
        <f>IF(AND(H18&gt;0,G18&gt;0,E18&gt;0),FLOOR(H18*G18+H20,1),0)</f>
        <v>0</v>
      </c>
      <c r="J18" s="109">
        <f>IF(OR(AND(I18&gt;0,C18=4),AND(I18&gt;0,C18=2),AND(I18&gt;0,C18=5)),FLOOR(I18*0.34,1),(IF(C18=3,0,0)))</f>
        <v>0</v>
      </c>
      <c r="K18" s="119"/>
      <c r="L18" s="109">
        <f>IF(AND(K18&gt;0,G18&gt;0,E18&gt;0),FLOOR(K18*G18+K20,1),0)</f>
        <v>0</v>
      </c>
      <c r="M18" s="109">
        <f>IF(OR(AND(L18&gt;0,C18=4),AND(L18&gt;0,C18=2),AND(L18&gt;0,C18=5)),FLOOR(L18*0.34,1),(IF(C18=3,0,0)))</f>
        <v>0</v>
      </c>
      <c r="N18" s="166"/>
      <c r="O18" s="167"/>
      <c r="P18" s="98" t="str">
        <f>IF(AND(D20&gt;=F18,F18&gt;=H18+K18),"OK","chyba vyplnění")</f>
        <v>OK</v>
      </c>
      <c r="Q18" s="95">
        <f>IFERROR(H18/F18*G20,0)</f>
        <v>0</v>
      </c>
      <c r="R18" s="95">
        <f>IFERROR(K18/F18*G20,0)</f>
        <v>0</v>
      </c>
      <c r="S18" s="239">
        <f>I20+J20+L20+M20</f>
        <v>0</v>
      </c>
    </row>
    <row r="19" spans="1:19" ht="21.9" customHeight="1" x14ac:dyDescent="0.25">
      <c r="A19" s="161"/>
      <c r="B19" s="164"/>
      <c r="C19" s="116"/>
      <c r="D19" s="104"/>
      <c r="E19" s="105"/>
      <c r="F19" s="159"/>
      <c r="G19" s="117">
        <f>IF(OR(AND(E19&gt;0,F19&gt;0,C18=2),AND(E19&gt;0,F19&gt;0,C18=4)),E19/F19,0)</f>
        <v>0</v>
      </c>
      <c r="H19" s="120">
        <f>IF(OR(D18=0,D19=0,F19=0,G20=0,C20=3), 0,(MIN(F19,G20,H18/F18*F19,Q18)))</f>
        <v>0</v>
      </c>
      <c r="I19" s="106">
        <f>IF(AND(H19&gt;0,G19&gt;0),FLOOR(H19*G19,1),0)</f>
        <v>0</v>
      </c>
      <c r="J19" s="106">
        <f>IF(OR(AND(I19&gt;0,C18=4),AND(I19&gt;0,C18=2),AND(I19&gt;0,C18=5)),FLOOR(I19*0.34,1),(IF(C18=3,0,0)))</f>
        <v>0</v>
      </c>
      <c r="K19" s="120">
        <f>IF(OR(D18=0,D19=0,F19=0,G20=0,C20=3),0,(MIN(F19,G20,K18/F18*F19,R18)))</f>
        <v>0</v>
      </c>
      <c r="L19" s="106">
        <f>IF(AND(K19&gt;0,G19&gt;0),FLOOR(K19*G19,1),0)</f>
        <v>0</v>
      </c>
      <c r="M19" s="106">
        <f>IF(OR(AND(L19&gt;0,C18=4),AND(L19&gt;0,C18=2),AND(L19&gt;0,C18=5)),FLOOR(L19*0.34,1),(IF(C18=3,0,0)))</f>
        <v>0</v>
      </c>
      <c r="N19" s="168"/>
      <c r="O19" s="169"/>
      <c r="P19" s="99" t="str">
        <f>IF(AND(H18+K18+F19&lt;=D20),"OK","chyba vyplnění")</f>
        <v>OK</v>
      </c>
      <c r="Q19" s="94"/>
      <c r="R19" s="94"/>
      <c r="S19" s="240"/>
    </row>
    <row r="20" spans="1:19" ht="21" customHeight="1" thickBot="1" x14ac:dyDescent="0.3">
      <c r="A20" s="162"/>
      <c r="B20" s="165"/>
      <c r="C20" s="118">
        <v>1</v>
      </c>
      <c r="D20" s="110"/>
      <c r="E20" s="111">
        <f>SUM(E18:E19)</f>
        <v>0</v>
      </c>
      <c r="F20" s="112">
        <f>SUM(F18:F19)</f>
        <v>0</v>
      </c>
      <c r="G20" s="122">
        <f>FLOOR(IF(OR(AND(D19&gt;0,C20=2),AND(D19&gt;0,C20=4),AND(C20=3,F18=H18,D19&gt;0)),(F18+F19)/D19*D18,0),4)</f>
        <v>0</v>
      </c>
      <c r="H20" s="121"/>
      <c r="I20" s="113">
        <f>SUM(I18:I19)</f>
        <v>0</v>
      </c>
      <c r="J20" s="113">
        <f>SUM(J18:J19)</f>
        <v>0</v>
      </c>
      <c r="K20" s="121"/>
      <c r="L20" s="113">
        <f>SUM(L18:L19)</f>
        <v>0</v>
      </c>
      <c r="M20" s="113">
        <f>SUM(M18:M19)</f>
        <v>0</v>
      </c>
      <c r="N20" s="170"/>
      <c r="O20" s="171"/>
      <c r="P20" s="100" t="str">
        <f>IF(F20&gt;D20,"chyba vyplnění","OK")</f>
        <v>OK</v>
      </c>
      <c r="Q20" s="96"/>
      <c r="R20" s="96"/>
      <c r="S20" s="241"/>
    </row>
    <row r="21" spans="1:19" ht="21.9" customHeight="1" x14ac:dyDescent="0.25">
      <c r="A21" s="160">
        <v>3</v>
      </c>
      <c r="B21" s="163"/>
      <c r="C21" s="114">
        <v>1</v>
      </c>
      <c r="D21" s="107"/>
      <c r="E21" s="108"/>
      <c r="F21" s="108"/>
      <c r="G21" s="115" t="str">
        <f>IF(AND(E21&gt;0,F21&gt;0),E21/F21,"")</f>
        <v/>
      </c>
      <c r="H21" s="119"/>
      <c r="I21" s="109">
        <f>IF(AND(H21&gt;0,G21&gt;0,E21&gt;0),FLOOR(H21*G21+H23,1),0)</f>
        <v>0</v>
      </c>
      <c r="J21" s="109">
        <f>IF(OR(AND(I21&gt;0,C21=4),AND(I21&gt;0,C21=2),AND(I21&gt;0,C21=5)),FLOOR(I21*0.34,1),(IF(C21=3,0,0)))</f>
        <v>0</v>
      </c>
      <c r="K21" s="119"/>
      <c r="L21" s="109">
        <f>IF(AND(K21&gt;0,G21&gt;0,E21&gt;0),FLOOR(K21*G21+K23,1),0)</f>
        <v>0</v>
      </c>
      <c r="M21" s="109">
        <f>IF(OR(AND(L21&gt;0,C21=4),AND(L21&gt;0,C21=2),AND(L21&gt;0,C21=5)),FLOOR(L21*0.34,1),(IF(C21=3,0,0)))</f>
        <v>0</v>
      </c>
      <c r="N21" s="166"/>
      <c r="O21" s="167"/>
      <c r="P21" s="98" t="str">
        <f>IF(AND(D23&gt;=F21,F21&gt;=H21+K21),"OK","chyba vyplnění")</f>
        <v>OK</v>
      </c>
      <c r="Q21" s="95">
        <f>IFERROR(H21/F21*G23,0)</f>
        <v>0</v>
      </c>
      <c r="R21" s="95">
        <f>IFERROR(K21/F21*G23,0)</f>
        <v>0</v>
      </c>
      <c r="S21" s="239">
        <f>I23+J23+L23+M23</f>
        <v>0</v>
      </c>
    </row>
    <row r="22" spans="1:19" ht="21.9" customHeight="1" x14ac:dyDescent="0.25">
      <c r="A22" s="161"/>
      <c r="B22" s="164"/>
      <c r="C22" s="116"/>
      <c r="D22" s="104"/>
      <c r="E22" s="105"/>
      <c r="F22" s="159"/>
      <c r="G22" s="117">
        <f>IF(OR(AND(E22&gt;0,F22&gt;0,C21=2),AND(E22&gt;0,F22&gt;0,C21=4)),E22/F22,0)</f>
        <v>0</v>
      </c>
      <c r="H22" s="120">
        <f>IF(OR(D21=0,D22=0,F22=0,G23=0,C23=3), 0,(MIN(F22,G23,H21/F21*F22,Q21)))</f>
        <v>0</v>
      </c>
      <c r="I22" s="106">
        <f>IF(AND(H22&gt;0,G22&gt;0),FLOOR(H22*G22,1),0)</f>
        <v>0</v>
      </c>
      <c r="J22" s="106">
        <f>IF(OR(AND(I22&gt;0,C21=4),AND(I22&gt;0,C21=2),AND(I22&gt;0,C21=5)),FLOOR(I22*0.34,1),(IF(C21=3,0,0)))</f>
        <v>0</v>
      </c>
      <c r="K22" s="120">
        <f>IF(OR(D21=0,D22=0,F22=0,G23=0,C23=3),0,(MIN(F22,G23,K21/F21*F22,R21)))</f>
        <v>0</v>
      </c>
      <c r="L22" s="106">
        <f>IF(AND(K22&gt;0,G22&gt;0),FLOOR(K22*G22,1),0)</f>
        <v>0</v>
      </c>
      <c r="M22" s="106">
        <f>IF(OR(AND(L22&gt;0,C21=4),AND(L22&gt;0,C21=2),AND(L22&gt;0,C21=5)),FLOOR(L22*0.34,1),(IF(C21=3,0,0)))</f>
        <v>0</v>
      </c>
      <c r="N22" s="168"/>
      <c r="O22" s="169"/>
      <c r="P22" s="99" t="str">
        <f>IF(AND(H21+K21+F22&lt;=D23),"OK","chyba vyplnění")</f>
        <v>OK</v>
      </c>
      <c r="Q22" s="94"/>
      <c r="R22" s="94"/>
      <c r="S22" s="240"/>
    </row>
    <row r="23" spans="1:19" ht="21.9" customHeight="1" thickBot="1" x14ac:dyDescent="0.3">
      <c r="A23" s="162"/>
      <c r="B23" s="165"/>
      <c r="C23" s="118">
        <v>1</v>
      </c>
      <c r="D23" s="110"/>
      <c r="E23" s="111">
        <f>SUM(E21:E22)</f>
        <v>0</v>
      </c>
      <c r="F23" s="112">
        <f>SUM(F21:F22)</f>
        <v>0</v>
      </c>
      <c r="G23" s="122">
        <f>FLOOR(IF(OR(AND(D22&gt;0,C23=2),AND(D22&gt;0,C23=4),AND(C23=3,F21=H21,D22&gt;0)),(F21+F22)/D22*D21,0),4)</f>
        <v>0</v>
      </c>
      <c r="H23" s="121"/>
      <c r="I23" s="113">
        <f>SUM(I21:I22)</f>
        <v>0</v>
      </c>
      <c r="J23" s="113">
        <f>SUM(J21:J22)</f>
        <v>0</v>
      </c>
      <c r="K23" s="121"/>
      <c r="L23" s="113">
        <f>SUM(L21:L22)</f>
        <v>0</v>
      </c>
      <c r="M23" s="113">
        <f>SUM(M21:M22)</f>
        <v>0</v>
      </c>
      <c r="N23" s="170"/>
      <c r="O23" s="171"/>
      <c r="P23" s="100" t="str">
        <f>IF(F23&gt;D23,"chyba vyplnění","OK")</f>
        <v>OK</v>
      </c>
      <c r="Q23" s="96"/>
      <c r="R23" s="96"/>
      <c r="S23" s="241"/>
    </row>
    <row r="24" spans="1:19" ht="21.9" customHeight="1" x14ac:dyDescent="0.25">
      <c r="A24" s="160">
        <v>4</v>
      </c>
      <c r="B24" s="163"/>
      <c r="C24" s="114">
        <v>1</v>
      </c>
      <c r="D24" s="107"/>
      <c r="E24" s="108"/>
      <c r="F24" s="108"/>
      <c r="G24" s="115" t="str">
        <f>IF(AND(E24&gt;0,F24&gt;0),E24/F24,"")</f>
        <v/>
      </c>
      <c r="H24" s="119"/>
      <c r="I24" s="109">
        <f>IF(AND(H24&gt;0,G24&gt;0,E24&gt;0),FLOOR(H24*G24+H26,1),0)</f>
        <v>0</v>
      </c>
      <c r="J24" s="109">
        <f>IF(OR(AND(I24&gt;0,C24=4),AND(I24&gt;0,C24=2),AND(I24&gt;0,C24=5)),FLOOR(I24*0.34,1),(IF(C24=3,0,0)))</f>
        <v>0</v>
      </c>
      <c r="K24" s="119"/>
      <c r="L24" s="109">
        <f>IF(AND(K24&gt;0,G24&gt;0,E24&gt;0),FLOOR(K24*G24+K26,1),0)</f>
        <v>0</v>
      </c>
      <c r="M24" s="109">
        <f>IF(OR(AND(L24&gt;0,C24=4),AND(L24&gt;0,C24=2),AND(L24&gt;0,C24=5)),FLOOR(L24*0.34,1),(IF(C24=3,0,0)))</f>
        <v>0</v>
      </c>
      <c r="N24" s="166"/>
      <c r="O24" s="167"/>
      <c r="P24" s="98" t="str">
        <f>IF(AND(D26&gt;=F24,F24&gt;=H24+K24),"OK","chyba vyplnění")</f>
        <v>OK</v>
      </c>
      <c r="Q24" s="95">
        <f>IFERROR(H24/F24*G26,0)</f>
        <v>0</v>
      </c>
      <c r="R24" s="95">
        <f>IFERROR(K24/F24*G26,0)</f>
        <v>0</v>
      </c>
      <c r="S24" s="239">
        <f>I26+J26+L26+M26</f>
        <v>0</v>
      </c>
    </row>
    <row r="25" spans="1:19" ht="21.9" customHeight="1" x14ac:dyDescent="0.25">
      <c r="A25" s="161"/>
      <c r="B25" s="164"/>
      <c r="C25" s="116"/>
      <c r="D25" s="104"/>
      <c r="E25" s="105"/>
      <c r="F25" s="159"/>
      <c r="G25" s="117">
        <f>IF(OR(AND(E25&gt;0,F25&gt;0,C24=2),AND(E25&gt;0,F25&gt;0,C24=4)),E25/F25,0)</f>
        <v>0</v>
      </c>
      <c r="H25" s="120">
        <f>IF(OR(D24=0,D25=0,F25=0,G26=0,C26=3), 0,(MIN(F25,G26,H24/F24*F25,Q24)))</f>
        <v>0</v>
      </c>
      <c r="I25" s="106">
        <f>IF(AND(H25&gt;0,G25&gt;0),FLOOR(H25*G25,1),0)</f>
        <v>0</v>
      </c>
      <c r="J25" s="106">
        <f>IF(OR(AND(I25&gt;0,C24=4),AND(I25&gt;0,C24=2),AND(I25&gt;0,C24=5)),FLOOR(I25*0.34,1),(IF(C24=3,0,0)))</f>
        <v>0</v>
      </c>
      <c r="K25" s="120">
        <f>IF(OR(D24=0,D25=0,F25=0,G26=0,C26=3),0,(MIN(F25,G26,K24/F24*F25,R24)))</f>
        <v>0</v>
      </c>
      <c r="L25" s="106">
        <f>IF(AND(K25&gt;0,G25&gt;0),FLOOR(K25*G25,1),0)</f>
        <v>0</v>
      </c>
      <c r="M25" s="106">
        <f>IF(OR(AND(L25&gt;0,C24=4),AND(L25&gt;0,C24=2),AND(L25&gt;0,C24=5)),FLOOR(L25*0.34,1),(IF(C24=3,0,0)))</f>
        <v>0</v>
      </c>
      <c r="N25" s="168"/>
      <c r="O25" s="169"/>
      <c r="P25" s="99" t="str">
        <f>IF(AND(H24+K24+F25&lt;=D26),"OK","chyba vyplnění")</f>
        <v>OK</v>
      </c>
      <c r="Q25" s="94"/>
      <c r="R25" s="94"/>
      <c r="S25" s="240"/>
    </row>
    <row r="26" spans="1:19" ht="21.9" customHeight="1" thickBot="1" x14ac:dyDescent="0.3">
      <c r="A26" s="162"/>
      <c r="B26" s="165"/>
      <c r="C26" s="118">
        <v>1</v>
      </c>
      <c r="D26" s="110"/>
      <c r="E26" s="111">
        <f>SUM(E24:E25)</f>
        <v>0</v>
      </c>
      <c r="F26" s="112">
        <f>SUM(F24:F25)</f>
        <v>0</v>
      </c>
      <c r="G26" s="122">
        <f>FLOOR(IF(OR(AND(D25&gt;0,C26=2),AND(D25&gt;0,C26=4),AND(C26=3,F24=H24,D25&gt;0)),(F24+F25)/D25*D24,0),4)</f>
        <v>0</v>
      </c>
      <c r="H26" s="121"/>
      <c r="I26" s="113">
        <f>SUM(I24:I25)</f>
        <v>0</v>
      </c>
      <c r="J26" s="113">
        <f>SUM(J24:J25)</f>
        <v>0</v>
      </c>
      <c r="K26" s="121"/>
      <c r="L26" s="113">
        <f>SUM(L24:L25)</f>
        <v>0</v>
      </c>
      <c r="M26" s="113">
        <f>SUM(M24:M25)</f>
        <v>0</v>
      </c>
      <c r="N26" s="170"/>
      <c r="O26" s="171"/>
      <c r="P26" s="100" t="str">
        <f>IF(F26&gt;D26,"chyba vyplnění","OK")</f>
        <v>OK</v>
      </c>
      <c r="Q26" s="96"/>
      <c r="R26" s="96"/>
      <c r="S26" s="241"/>
    </row>
    <row r="27" spans="1:19" ht="21.9" customHeight="1" x14ac:dyDescent="0.25">
      <c r="A27" s="160">
        <v>5</v>
      </c>
      <c r="B27" s="163"/>
      <c r="C27" s="114">
        <v>1</v>
      </c>
      <c r="D27" s="107"/>
      <c r="E27" s="108"/>
      <c r="F27" s="108"/>
      <c r="G27" s="115" t="str">
        <f>IF(AND(E27&gt;0,F27&gt;0),E27/F27,"")</f>
        <v/>
      </c>
      <c r="H27" s="119"/>
      <c r="I27" s="109">
        <f>IF(AND(H27&gt;0,G27&gt;0,E27&gt;0),FLOOR(H27*G27+H29,1),0)</f>
        <v>0</v>
      </c>
      <c r="J27" s="109">
        <f>IF(OR(AND(I27&gt;0,C27=4),AND(I27&gt;0,C27=2),AND(I27&gt;0,C27=5)),FLOOR(I27*0.34,1),(IF(C27=3,0,0)))</f>
        <v>0</v>
      </c>
      <c r="K27" s="119"/>
      <c r="L27" s="109">
        <f>IF(AND(K27&gt;0,G27&gt;0,E27&gt;0),FLOOR(K27*G27+K29,1),0)</f>
        <v>0</v>
      </c>
      <c r="M27" s="109">
        <f>IF(OR(AND(L27&gt;0,C27=4),AND(L27&gt;0,C27=2),AND(L27&gt;0,C27=5)),FLOOR(L27*0.34,1),(IF(C27=3,0,0)))</f>
        <v>0</v>
      </c>
      <c r="N27" s="166"/>
      <c r="O27" s="167"/>
      <c r="P27" s="98" t="str">
        <f>IF(AND(D29&gt;=F27,F27&gt;=H27+K27),"OK","chyba vyplnění")</f>
        <v>OK</v>
      </c>
      <c r="Q27" s="95">
        <f>IFERROR(H27/F27*G29,0)</f>
        <v>0</v>
      </c>
      <c r="R27" s="95">
        <f>IFERROR(K27/F27*G29,0)</f>
        <v>0</v>
      </c>
      <c r="S27" s="239">
        <f>I29+J29+L29+M29</f>
        <v>0</v>
      </c>
    </row>
    <row r="28" spans="1:19" ht="21.9" customHeight="1" x14ac:dyDescent="0.25">
      <c r="A28" s="161"/>
      <c r="B28" s="164"/>
      <c r="C28" s="116"/>
      <c r="D28" s="104"/>
      <c r="E28" s="105"/>
      <c r="F28" s="159"/>
      <c r="G28" s="117">
        <f>IF(OR(AND(E28&gt;0,F28&gt;0,C27=2),AND(E28&gt;0,F28&gt;0,C27=4)),E28/F28,0)</f>
        <v>0</v>
      </c>
      <c r="H28" s="120">
        <f>IF(OR(D27=0,D28=0,F28=0,G29=0,C29=3), 0,(MIN(F28,G29,H27/F27*F28,Q27)))</f>
        <v>0</v>
      </c>
      <c r="I28" s="106">
        <f>IF(AND(H28&gt;0,G28&gt;0),FLOOR(H28*G28,1),0)</f>
        <v>0</v>
      </c>
      <c r="J28" s="106">
        <f>IF(OR(AND(I28&gt;0,C27=4),AND(I28&gt;0,C27=2),AND(I28&gt;0,C27=5)),FLOOR(I28*0.34,1),(IF(C27=3,0,0)))</f>
        <v>0</v>
      </c>
      <c r="K28" s="120">
        <f>IF(OR(D27=0,D28=0,F28=0,G29=0,C29=3),0,(MIN(F28,G29,K27/F27*F28,R27)))</f>
        <v>0</v>
      </c>
      <c r="L28" s="106">
        <f>IF(AND(K28&gt;0,G28&gt;0),FLOOR(K28*G28,1),0)</f>
        <v>0</v>
      </c>
      <c r="M28" s="106">
        <f>IF(OR(AND(L28&gt;0,C27=4),AND(L28&gt;0,C27=2),AND(L28&gt;0,C27=5)),FLOOR(L28*0.34,1),(IF(C27=3,0,0)))</f>
        <v>0</v>
      </c>
      <c r="N28" s="168"/>
      <c r="O28" s="169"/>
      <c r="P28" s="99" t="str">
        <f>IF(AND(H27+K27+F28&lt;=D29),"OK","chyba vyplnění")</f>
        <v>OK</v>
      </c>
      <c r="Q28" s="94"/>
      <c r="R28" s="94"/>
      <c r="S28" s="240"/>
    </row>
    <row r="29" spans="1:19" ht="21.9" customHeight="1" thickBot="1" x14ac:dyDescent="0.3">
      <c r="A29" s="162"/>
      <c r="B29" s="165"/>
      <c r="C29" s="118">
        <v>1</v>
      </c>
      <c r="D29" s="110"/>
      <c r="E29" s="111">
        <f>SUM(E27:E28)</f>
        <v>0</v>
      </c>
      <c r="F29" s="112">
        <f>SUM(F27:F28)</f>
        <v>0</v>
      </c>
      <c r="G29" s="122">
        <f>FLOOR(IF(OR(AND(D28&gt;0,C29=2),AND(D28&gt;0,C29=4),AND(C29=3,F27=H27,D28&gt;0)),(F27+F28)/D28*D27,0),4)</f>
        <v>0</v>
      </c>
      <c r="H29" s="121"/>
      <c r="I29" s="113">
        <f>SUM(I27:I28)</f>
        <v>0</v>
      </c>
      <c r="J29" s="113">
        <f>SUM(J27:J28)</f>
        <v>0</v>
      </c>
      <c r="K29" s="121"/>
      <c r="L29" s="113">
        <f>SUM(L27:L28)</f>
        <v>0</v>
      </c>
      <c r="M29" s="113">
        <f>SUM(M27:M28)</f>
        <v>0</v>
      </c>
      <c r="N29" s="170"/>
      <c r="O29" s="171"/>
      <c r="P29" s="100" t="str">
        <f>IF(F29&gt;D29,"chyba vyplnění","OK")</f>
        <v>OK</v>
      </c>
      <c r="Q29" s="96"/>
      <c r="R29" s="96"/>
      <c r="S29" s="241"/>
    </row>
    <row r="30" spans="1:19" ht="21.9" customHeight="1" x14ac:dyDescent="0.25">
      <c r="A30" s="160">
        <v>6</v>
      </c>
      <c r="B30" s="163"/>
      <c r="C30" s="114">
        <v>1</v>
      </c>
      <c r="D30" s="107"/>
      <c r="E30" s="108"/>
      <c r="F30" s="108"/>
      <c r="G30" s="115" t="str">
        <f>IF(AND(E30&gt;0,F30&gt;0),E30/F30,"")</f>
        <v/>
      </c>
      <c r="H30" s="119"/>
      <c r="I30" s="109">
        <f>IF(AND(H30&gt;0,G30&gt;0,E30&gt;0),FLOOR(H30*G30+H32,1),0)</f>
        <v>0</v>
      </c>
      <c r="J30" s="109">
        <f>IF(OR(AND(I30&gt;0,C30=4),AND(I30&gt;0,C30=2),AND(I30&gt;0,C30=5)),FLOOR(I30*0.34,1),(IF(C30=3,0,0)))</f>
        <v>0</v>
      </c>
      <c r="K30" s="119"/>
      <c r="L30" s="109">
        <f>IF(AND(K30&gt;0,G30&gt;0,E30&gt;0),FLOOR(K30*G30+K32,1),0)</f>
        <v>0</v>
      </c>
      <c r="M30" s="109">
        <f>IF(OR(AND(L30&gt;0,C30=4),AND(L30&gt;0,C30=2),AND(L30&gt;0,C30=5)),FLOOR(L30*0.34,1),(IF(C30=3,0,0)))</f>
        <v>0</v>
      </c>
      <c r="N30" s="166"/>
      <c r="O30" s="167"/>
      <c r="P30" s="98" t="str">
        <f>IF(AND(D32&gt;=F30,F30&gt;=H30+K30),"OK","chyba vyplnění")</f>
        <v>OK</v>
      </c>
      <c r="Q30" s="95">
        <f>IFERROR(H30/F30*G32,0)</f>
        <v>0</v>
      </c>
      <c r="R30" s="95">
        <f>IFERROR(K30/F30*G32,0)</f>
        <v>0</v>
      </c>
      <c r="S30" s="239">
        <f>I32+J32+L32+M32</f>
        <v>0</v>
      </c>
    </row>
    <row r="31" spans="1:19" ht="21.9" customHeight="1" x14ac:dyDescent="0.25">
      <c r="A31" s="161"/>
      <c r="B31" s="164"/>
      <c r="C31" s="116"/>
      <c r="D31" s="104"/>
      <c r="E31" s="105"/>
      <c r="F31" s="159"/>
      <c r="G31" s="117">
        <f>IF(OR(AND(E31&gt;0,F31&gt;0,C30=2),AND(E31&gt;0,F31&gt;0,C30=4)),E31/F31,0)</f>
        <v>0</v>
      </c>
      <c r="H31" s="120">
        <f>IF(OR(D30=0,D31=0,F31=0,G32=0,C32=3), 0,(MIN(F31,G32,H30/F30*F31,Q30)))</f>
        <v>0</v>
      </c>
      <c r="I31" s="106">
        <f>IF(AND(H31&gt;0,G31&gt;0),FLOOR(H31*G31,1),0)</f>
        <v>0</v>
      </c>
      <c r="J31" s="106">
        <f>IF(OR(AND(I31&gt;0,C30=4),AND(I31&gt;0,C30=2),AND(I31&gt;0,C30=5)),FLOOR(I31*0.34,1),(IF(C30=3,0,0)))</f>
        <v>0</v>
      </c>
      <c r="K31" s="120">
        <f>IF(OR(D30=0,D31=0,F31=0,G32=0,C32=3),0,(MIN(F31,G32,K30/F30*F31,R30)))</f>
        <v>0</v>
      </c>
      <c r="L31" s="106">
        <f>IF(AND(K31&gt;0,G31&gt;0),FLOOR(K31*G31,1),0)</f>
        <v>0</v>
      </c>
      <c r="M31" s="106">
        <f>IF(OR(AND(L31&gt;0,C30=4),AND(L31&gt;0,C30=2),AND(L31&gt;0,C30=5)),FLOOR(L31*0.34,1),(IF(C30=3,0,0)))</f>
        <v>0</v>
      </c>
      <c r="N31" s="168"/>
      <c r="O31" s="169"/>
      <c r="P31" s="99" t="str">
        <f>IF(AND(H30+K30+F31&lt;=D32),"OK","chyba vyplnění")</f>
        <v>OK</v>
      </c>
      <c r="Q31" s="94"/>
      <c r="R31" s="94"/>
      <c r="S31" s="240"/>
    </row>
    <row r="32" spans="1:19" ht="21.9" customHeight="1" thickBot="1" x14ac:dyDescent="0.3">
      <c r="A32" s="162"/>
      <c r="B32" s="165"/>
      <c r="C32" s="118">
        <v>1</v>
      </c>
      <c r="D32" s="110"/>
      <c r="E32" s="111">
        <f>SUM(E30:E31)</f>
        <v>0</v>
      </c>
      <c r="F32" s="112">
        <f>SUM(F30:F31)</f>
        <v>0</v>
      </c>
      <c r="G32" s="122">
        <f>FLOOR(IF(OR(AND(D31&gt;0,C32=2),AND(D31&gt;0,C32=4),AND(C32=3,F30=H30,D31&gt;0)),(F30+F31)/D31*D30,0),4)</f>
        <v>0</v>
      </c>
      <c r="H32" s="121"/>
      <c r="I32" s="113">
        <f>SUM(I30:I31)</f>
        <v>0</v>
      </c>
      <c r="J32" s="113">
        <f>SUM(J30:J31)</f>
        <v>0</v>
      </c>
      <c r="K32" s="121"/>
      <c r="L32" s="113">
        <f>SUM(L30:L31)</f>
        <v>0</v>
      </c>
      <c r="M32" s="113">
        <f>SUM(M30:M31)</f>
        <v>0</v>
      </c>
      <c r="N32" s="170"/>
      <c r="O32" s="171"/>
      <c r="P32" s="100" t="str">
        <f>IF(F32&gt;D32,"chyba vyplnění","OK")</f>
        <v>OK</v>
      </c>
      <c r="Q32" s="96"/>
      <c r="R32" s="96"/>
      <c r="S32" s="241"/>
    </row>
    <row r="33" spans="1:19" ht="21.9" customHeight="1" x14ac:dyDescent="0.25">
      <c r="A33" s="160">
        <v>7</v>
      </c>
      <c r="B33" s="163"/>
      <c r="C33" s="114">
        <v>1</v>
      </c>
      <c r="D33" s="107"/>
      <c r="E33" s="108"/>
      <c r="F33" s="108"/>
      <c r="G33" s="115" t="str">
        <f>IF(AND(E33&gt;0,F33&gt;0),E33/F33,"")</f>
        <v/>
      </c>
      <c r="H33" s="119"/>
      <c r="I33" s="109">
        <f>IF(AND(H33&gt;0,G33&gt;0,E33&gt;0),FLOOR(H33*G33+H35,1),0)</f>
        <v>0</v>
      </c>
      <c r="J33" s="109">
        <f>IF(OR(AND(I33&gt;0,C33=4),AND(I33&gt;0,C33=2),AND(I33&gt;0,C33=5)),FLOOR(I33*0.34,1),(IF(C33=3,0,0)))</f>
        <v>0</v>
      </c>
      <c r="K33" s="119"/>
      <c r="L33" s="109">
        <f>IF(AND(K33&gt;0,G33&gt;0,E33&gt;0),FLOOR(K33*G33+K35,1),0)</f>
        <v>0</v>
      </c>
      <c r="M33" s="109">
        <f>IF(OR(AND(L33&gt;0,C33=4),AND(L33&gt;0,C33=2),AND(L33&gt;0,C33=5)),FLOOR(L33*0.34,1),(IF(C33=3,0,0)))</f>
        <v>0</v>
      </c>
      <c r="N33" s="166"/>
      <c r="O33" s="167"/>
      <c r="P33" s="98" t="str">
        <f>IF(AND(D35&gt;=F33,F33&gt;=H33+K33),"OK","chyba vyplnění")</f>
        <v>OK</v>
      </c>
      <c r="Q33" s="95">
        <f>IFERROR(H33/F33*G35,0)</f>
        <v>0</v>
      </c>
      <c r="R33" s="95">
        <f>IFERROR(K33/F33*G35,0)</f>
        <v>0</v>
      </c>
      <c r="S33" s="239">
        <f>I35+J35+L35+M35</f>
        <v>0</v>
      </c>
    </row>
    <row r="34" spans="1:19" ht="21.9" customHeight="1" x14ac:dyDescent="0.25">
      <c r="A34" s="161"/>
      <c r="B34" s="164"/>
      <c r="C34" s="116"/>
      <c r="D34" s="104"/>
      <c r="E34" s="105"/>
      <c r="F34" s="159"/>
      <c r="G34" s="117">
        <f>IF(OR(AND(E34&gt;0,F34&gt;0,C33=2),AND(E34&gt;0,F34&gt;0,C33=4)),E34/F34,0)</f>
        <v>0</v>
      </c>
      <c r="H34" s="120">
        <f>IF(OR(D33=0,D34=0,F34=0,G35=0,C35=3), 0,(MIN(F34,G35,H33/F33*F34,Q33)))</f>
        <v>0</v>
      </c>
      <c r="I34" s="106">
        <f>IF(AND(H34&gt;0,G34&gt;0),FLOOR(H34*G34,1),0)</f>
        <v>0</v>
      </c>
      <c r="J34" s="106">
        <f>IF(OR(AND(I34&gt;0,C33=4),AND(I34&gt;0,C33=2),AND(I34&gt;0,C33=5)),FLOOR(I34*0.34,1),(IF(C33=3,0,0)))</f>
        <v>0</v>
      </c>
      <c r="K34" s="120">
        <f>IF(OR(D33=0,D34=0,F34=0,G35=0,C35=3),0,(MIN(F34,G35,K33/F33*F34,R33)))</f>
        <v>0</v>
      </c>
      <c r="L34" s="106">
        <f>IF(AND(K34&gt;0,G34&gt;0),FLOOR(K34*G34,1),0)</f>
        <v>0</v>
      </c>
      <c r="M34" s="106">
        <f>IF(OR(AND(L34&gt;0,C33=4),AND(L34&gt;0,C33=2),AND(L34&gt;0,C33=5)),FLOOR(L34*0.34,1),(IF(C33=3,0,0)))</f>
        <v>0</v>
      </c>
      <c r="N34" s="168"/>
      <c r="O34" s="169"/>
      <c r="P34" s="99" t="str">
        <f>IF(AND(H33+K33+F34&lt;=D35),"OK","chyba vyplnění")</f>
        <v>OK</v>
      </c>
      <c r="Q34" s="94"/>
      <c r="R34" s="94"/>
      <c r="S34" s="240"/>
    </row>
    <row r="35" spans="1:19" ht="21.9" customHeight="1" thickBot="1" x14ac:dyDescent="0.3">
      <c r="A35" s="162"/>
      <c r="B35" s="165"/>
      <c r="C35" s="118">
        <v>1</v>
      </c>
      <c r="D35" s="110"/>
      <c r="E35" s="111">
        <f>SUM(E33:E34)</f>
        <v>0</v>
      </c>
      <c r="F35" s="112">
        <f>SUM(F33:F34)</f>
        <v>0</v>
      </c>
      <c r="G35" s="122">
        <f>FLOOR(IF(OR(AND(D34&gt;0,C35=2),AND(D34&gt;0,C35=4),AND(C35=3,F33=H33,D34&gt;0)),(F33+F34)/D34*D33,0),4)</f>
        <v>0</v>
      </c>
      <c r="H35" s="121"/>
      <c r="I35" s="113">
        <f>SUM(I33:I34)</f>
        <v>0</v>
      </c>
      <c r="J35" s="113">
        <f>SUM(J33:J34)</f>
        <v>0</v>
      </c>
      <c r="K35" s="121"/>
      <c r="L35" s="113">
        <f>SUM(L33:L34)</f>
        <v>0</v>
      </c>
      <c r="M35" s="113">
        <f>SUM(M33:M34)</f>
        <v>0</v>
      </c>
      <c r="N35" s="170"/>
      <c r="O35" s="171"/>
      <c r="P35" s="100" t="str">
        <f>IF(F35&gt;D35,"chyba vyplnění","OK")</f>
        <v>OK</v>
      </c>
      <c r="Q35" s="96"/>
      <c r="R35" s="96"/>
      <c r="S35" s="241"/>
    </row>
    <row r="36" spans="1:19" ht="21.9" customHeight="1" x14ac:dyDescent="0.25">
      <c r="A36" s="160">
        <v>8</v>
      </c>
      <c r="B36" s="163"/>
      <c r="C36" s="114">
        <v>1</v>
      </c>
      <c r="D36" s="107"/>
      <c r="E36" s="108"/>
      <c r="F36" s="108"/>
      <c r="G36" s="115" t="str">
        <f>IF(AND(E36&gt;0,F36&gt;0),E36/F36,"")</f>
        <v/>
      </c>
      <c r="H36" s="119"/>
      <c r="I36" s="109">
        <f>IF(AND(H36&gt;0,G36&gt;0,E36&gt;0),FLOOR(H36*G36+H38,1),0)</f>
        <v>0</v>
      </c>
      <c r="J36" s="109">
        <f>IF(OR(AND(I36&gt;0,C36=4),AND(I36&gt;0,C36=2),AND(I36&gt;0,C36=5)),FLOOR(I36*0.34,1),(IF(C36=3,0,0)))</f>
        <v>0</v>
      </c>
      <c r="K36" s="119"/>
      <c r="L36" s="109">
        <f>IF(AND(K36&gt;0,G36&gt;0,E36&gt;0),FLOOR(K36*G36+K38,1),0)</f>
        <v>0</v>
      </c>
      <c r="M36" s="109">
        <f>IF(OR(AND(L36&gt;0,C36=4),AND(L36&gt;0,C36=2),AND(L36&gt;0,C36=5)),FLOOR(L36*0.34,1),(IF(C36=3,0,0)))</f>
        <v>0</v>
      </c>
      <c r="N36" s="166"/>
      <c r="O36" s="167"/>
      <c r="P36" s="98" t="str">
        <f>IF(AND(D38&gt;=F36,F36&gt;=H36+K36),"OK","chyba vyplnění")</f>
        <v>OK</v>
      </c>
      <c r="Q36" s="95">
        <f>IFERROR(H36/F36*G38,0)</f>
        <v>0</v>
      </c>
      <c r="R36" s="95">
        <f>IFERROR(K36/F36*G38,0)</f>
        <v>0</v>
      </c>
      <c r="S36" s="239">
        <f>I38+J38+L38+M38</f>
        <v>0</v>
      </c>
    </row>
    <row r="37" spans="1:19" ht="21.9" customHeight="1" x14ac:dyDescent="0.25">
      <c r="A37" s="161"/>
      <c r="B37" s="164"/>
      <c r="C37" s="116"/>
      <c r="D37" s="104"/>
      <c r="E37" s="105"/>
      <c r="F37" s="159"/>
      <c r="G37" s="117">
        <f>IF(OR(AND(E37&gt;0,F37&gt;0,C36=2),AND(E37&gt;0,F37&gt;0,C36=4)),E37/F37,0)</f>
        <v>0</v>
      </c>
      <c r="H37" s="120">
        <f>IF(OR(D36=0,D37=0,F37=0,G38=0,C38=3), 0,(MIN(F37,G38,H36/F36*F37,Q36)))</f>
        <v>0</v>
      </c>
      <c r="I37" s="106">
        <f>IF(AND(H37&gt;0,G37&gt;0),FLOOR(H37*G37,1),0)</f>
        <v>0</v>
      </c>
      <c r="J37" s="106">
        <f>IF(OR(AND(I37&gt;0,C36=4),AND(I37&gt;0,C36=2),AND(I37&gt;0,C36=5)),FLOOR(I37*0.34,1),(IF(C36=3,0,0)))</f>
        <v>0</v>
      </c>
      <c r="K37" s="120">
        <f>IF(OR(D36=0,D37=0,F37=0,G38=0,C38=3),0,(MIN(F37,G38,K36/F36*F37,R36)))</f>
        <v>0</v>
      </c>
      <c r="L37" s="106">
        <f>IF(AND(K37&gt;0,G37&gt;0),FLOOR(K37*G37,1),0)</f>
        <v>0</v>
      </c>
      <c r="M37" s="106">
        <f>IF(OR(AND(L37&gt;0,C36=4),AND(L37&gt;0,C36=2),AND(L37&gt;0,C36=5)),FLOOR(L37*0.34,1),(IF(C36=3,0,0)))</f>
        <v>0</v>
      </c>
      <c r="N37" s="168"/>
      <c r="O37" s="169"/>
      <c r="P37" s="99" t="str">
        <f>IF(AND(H36+K36+F37&lt;=D38),"OK","chyba vyplnění")</f>
        <v>OK</v>
      </c>
      <c r="Q37" s="94"/>
      <c r="R37" s="94"/>
      <c r="S37" s="240"/>
    </row>
    <row r="38" spans="1:19" ht="21.9" customHeight="1" thickBot="1" x14ac:dyDescent="0.3">
      <c r="A38" s="162"/>
      <c r="B38" s="165"/>
      <c r="C38" s="118">
        <v>1</v>
      </c>
      <c r="D38" s="110"/>
      <c r="E38" s="111">
        <f>SUM(E36:E37)</f>
        <v>0</v>
      </c>
      <c r="F38" s="112">
        <f>SUM(F36:F37)</f>
        <v>0</v>
      </c>
      <c r="G38" s="122">
        <f>FLOOR(IF(OR(AND(D37&gt;0,C38=2),AND(D37&gt;0,C38=4),AND(C38=3,F36=H36,D37&gt;0)),(F36+F37)/D37*D36,0),4)</f>
        <v>0</v>
      </c>
      <c r="H38" s="121"/>
      <c r="I38" s="113">
        <f>SUM(I36:I37)</f>
        <v>0</v>
      </c>
      <c r="J38" s="113">
        <f>SUM(J36:J37)</f>
        <v>0</v>
      </c>
      <c r="K38" s="121"/>
      <c r="L38" s="113">
        <f>SUM(L36:L37)</f>
        <v>0</v>
      </c>
      <c r="M38" s="113">
        <f>SUM(M36:M37)</f>
        <v>0</v>
      </c>
      <c r="N38" s="170"/>
      <c r="O38" s="171"/>
      <c r="P38" s="100" t="str">
        <f>IF(F38&gt;D38,"chyba vyplnění","OK")</f>
        <v>OK</v>
      </c>
      <c r="Q38" s="96"/>
      <c r="R38" s="96"/>
      <c r="S38" s="241"/>
    </row>
    <row r="39" spans="1:19" ht="21.9" customHeight="1" x14ac:dyDescent="0.25">
      <c r="A39" s="160">
        <v>9</v>
      </c>
      <c r="B39" s="163"/>
      <c r="C39" s="114">
        <v>1</v>
      </c>
      <c r="D39" s="107"/>
      <c r="E39" s="108"/>
      <c r="F39" s="108"/>
      <c r="G39" s="115" t="str">
        <f>IF(AND(E39&gt;0,F39&gt;0),E39/F39,"")</f>
        <v/>
      </c>
      <c r="H39" s="119"/>
      <c r="I39" s="109">
        <f>IF(AND(H39&gt;0,G39&gt;0,E39&gt;0),FLOOR(H39*G39+H41,1),0)</f>
        <v>0</v>
      </c>
      <c r="J39" s="109">
        <f>IF(OR(AND(I39&gt;0,C39=4),AND(I39&gt;0,C39=2),AND(I39&gt;0,C39=5)),FLOOR(I39*0.34,1),(IF(C39=3,0,0)))</f>
        <v>0</v>
      </c>
      <c r="K39" s="119"/>
      <c r="L39" s="109">
        <f>IF(AND(K39&gt;0,G39&gt;0,E39&gt;0),FLOOR(K39*G39+K41,1),0)</f>
        <v>0</v>
      </c>
      <c r="M39" s="109">
        <f>IF(OR(AND(L39&gt;0,C39=4),AND(L39&gt;0,C39=2),AND(L39&gt;0,C39=5)),FLOOR(L39*0.34,1),(IF(C39=3,0,0)))</f>
        <v>0</v>
      </c>
      <c r="N39" s="166"/>
      <c r="O39" s="167"/>
      <c r="P39" s="98" t="str">
        <f>IF(AND(D41&gt;=F39,F39&gt;=H39+K39),"OK","chyba vyplnění")</f>
        <v>OK</v>
      </c>
      <c r="Q39" s="95">
        <f>IFERROR(H39/F39*G41,0)</f>
        <v>0</v>
      </c>
      <c r="R39" s="95">
        <f>IFERROR(K39/F39*G41,0)</f>
        <v>0</v>
      </c>
      <c r="S39" s="239">
        <f>I41+J41+L41+M41</f>
        <v>0</v>
      </c>
    </row>
    <row r="40" spans="1:19" ht="21.9" customHeight="1" x14ac:dyDescent="0.25">
      <c r="A40" s="161"/>
      <c r="B40" s="164"/>
      <c r="C40" s="116"/>
      <c r="D40" s="104"/>
      <c r="E40" s="105"/>
      <c r="F40" s="159"/>
      <c r="G40" s="117">
        <f>IF(OR(AND(E40&gt;0,F40&gt;0,C39=2),AND(E40&gt;0,F40&gt;0,C39=4)),E40/F40,0)</f>
        <v>0</v>
      </c>
      <c r="H40" s="120">
        <f>IF(OR(D39=0,D40=0,F40=0,G41=0,C41=3), 0,(MIN(F40,G41,H39/F39*F40,Q39)))</f>
        <v>0</v>
      </c>
      <c r="I40" s="106">
        <f>IF(AND(H40&gt;0,G40&gt;0),FLOOR(H40*G40,1),0)</f>
        <v>0</v>
      </c>
      <c r="J40" s="106">
        <f>IF(OR(AND(I40&gt;0,C39=4),AND(I40&gt;0,C39=2),AND(I40&gt;0,C39=5)),FLOOR(I40*0.34,1),(IF(C39=3,0,0)))</f>
        <v>0</v>
      </c>
      <c r="K40" s="120">
        <f>IF(OR(D39=0,D40=0,F40=0,G41=0,C41=3),0,(MIN(F40,G41,K39/F39*F40,R39)))</f>
        <v>0</v>
      </c>
      <c r="L40" s="106">
        <f>IF(AND(K40&gt;0,G40&gt;0),FLOOR(K40*G40,1),0)</f>
        <v>0</v>
      </c>
      <c r="M40" s="106">
        <f>IF(OR(AND(L40&gt;0,C39=4),AND(L40&gt;0,C39=2),AND(L40&gt;0,C39=5)),FLOOR(L40*0.34,1),(IF(C39=3,0,0)))</f>
        <v>0</v>
      </c>
      <c r="N40" s="168"/>
      <c r="O40" s="169"/>
      <c r="P40" s="99" t="str">
        <f>IF(AND(H39+K39+F40&lt;=D41),"OK","chyba vyplnění")</f>
        <v>OK</v>
      </c>
      <c r="Q40" s="94"/>
      <c r="R40" s="94"/>
      <c r="S40" s="240"/>
    </row>
    <row r="41" spans="1:19" ht="21.9" customHeight="1" thickBot="1" x14ac:dyDescent="0.3">
      <c r="A41" s="162"/>
      <c r="B41" s="165"/>
      <c r="C41" s="118">
        <v>1</v>
      </c>
      <c r="D41" s="110"/>
      <c r="E41" s="111">
        <f>SUM(E39:E40)</f>
        <v>0</v>
      </c>
      <c r="F41" s="112">
        <f>SUM(F39:F40)</f>
        <v>0</v>
      </c>
      <c r="G41" s="122">
        <f>FLOOR(IF(OR(AND(D40&gt;0,C41=2),AND(D40&gt;0,C41=4),AND(C41=3,F39=H39,D40&gt;0)),(F39+F40)/D40*D39,0),4)</f>
        <v>0</v>
      </c>
      <c r="H41" s="121"/>
      <c r="I41" s="113">
        <f>SUM(I39:I40)</f>
        <v>0</v>
      </c>
      <c r="J41" s="113">
        <f>SUM(J39:J40)</f>
        <v>0</v>
      </c>
      <c r="K41" s="121"/>
      <c r="L41" s="113">
        <f>SUM(L39:L40)</f>
        <v>0</v>
      </c>
      <c r="M41" s="113">
        <f>SUM(M39:M40)</f>
        <v>0</v>
      </c>
      <c r="N41" s="170"/>
      <c r="O41" s="171"/>
      <c r="P41" s="100" t="str">
        <f>IF(F41&gt;D41,"chyba vyplnění","OK")</f>
        <v>OK</v>
      </c>
      <c r="Q41" s="96"/>
      <c r="R41" s="96"/>
      <c r="S41" s="241"/>
    </row>
    <row r="42" spans="1:19" ht="21.9" customHeight="1" x14ac:dyDescent="0.25">
      <c r="A42" s="160">
        <v>10</v>
      </c>
      <c r="B42" s="163"/>
      <c r="C42" s="114">
        <v>1</v>
      </c>
      <c r="D42" s="107"/>
      <c r="E42" s="108"/>
      <c r="F42" s="108"/>
      <c r="G42" s="115" t="str">
        <f>IF(AND(E42&gt;0,F42&gt;0),E42/F42,"")</f>
        <v/>
      </c>
      <c r="H42" s="119"/>
      <c r="I42" s="109">
        <f>IF(AND(H42&gt;0,G42&gt;0,E42&gt;0),FLOOR(H42*G42+H44,1),0)</f>
        <v>0</v>
      </c>
      <c r="J42" s="109">
        <f>IF(OR(AND(I42&gt;0,C42=4),AND(I42&gt;0,C42=2),AND(I42&gt;0,C42=5)),FLOOR(I42*0.34,1),(IF(C42=3,0,0)))</f>
        <v>0</v>
      </c>
      <c r="K42" s="119"/>
      <c r="L42" s="109">
        <f>IF(AND(K42&gt;0,G42&gt;0,E42&gt;0),FLOOR(K42*G42+K44,1),0)</f>
        <v>0</v>
      </c>
      <c r="M42" s="109">
        <f>IF(OR(AND(L42&gt;0,C42=4),AND(L42&gt;0,C42=2),AND(L42&gt;0,C42=5)),FLOOR(L42*0.34,1),(IF(C42=3,0,0)))</f>
        <v>0</v>
      </c>
      <c r="N42" s="166"/>
      <c r="O42" s="167"/>
      <c r="P42" s="98" t="str">
        <f>IF(AND(D44&gt;=F42,F42&gt;=H42+K42),"OK","chyba vyplnění")</f>
        <v>OK</v>
      </c>
      <c r="Q42" s="95">
        <f>IFERROR(H42/F42*G44,0)</f>
        <v>0</v>
      </c>
      <c r="R42" s="95">
        <f>IFERROR(K42/F42*G44,0)</f>
        <v>0</v>
      </c>
      <c r="S42" s="239">
        <f>I44+J44+L44+M44</f>
        <v>0</v>
      </c>
    </row>
    <row r="43" spans="1:19" ht="21.9" customHeight="1" x14ac:dyDescent="0.25">
      <c r="A43" s="161"/>
      <c r="B43" s="164"/>
      <c r="C43" s="116"/>
      <c r="D43" s="104"/>
      <c r="E43" s="105"/>
      <c r="F43" s="159"/>
      <c r="G43" s="117">
        <f>IF(OR(AND(E43&gt;0,F43&gt;0,C42=2),AND(E43&gt;0,F43&gt;0,C42=4)),E43/F43,0)</f>
        <v>0</v>
      </c>
      <c r="H43" s="120">
        <f>IF(OR(D42=0,D43=0,F43=0,G44=0,C44=3), 0,(MIN(F43,G44,H42/F42*F43,Q42)))</f>
        <v>0</v>
      </c>
      <c r="I43" s="106">
        <f>IF(AND(H43&gt;0,G43&gt;0),FLOOR(H43*G43,1),0)</f>
        <v>0</v>
      </c>
      <c r="J43" s="106">
        <f>IF(OR(AND(I43&gt;0,C42=4),AND(I43&gt;0,C42=2),AND(I43&gt;0,C42=5)),FLOOR(I43*0.34,1),(IF(C42=3,0,0)))</f>
        <v>0</v>
      </c>
      <c r="K43" s="120">
        <f>IF(OR(D42=0,D43=0,F43=0,G44=0,C44=3),0,(MIN(F43,G44,K42/F42*F43,R42)))</f>
        <v>0</v>
      </c>
      <c r="L43" s="106">
        <f>IF(AND(K43&gt;0,G43&gt;0),FLOOR(K43*G43,1),0)</f>
        <v>0</v>
      </c>
      <c r="M43" s="106">
        <f>IF(OR(AND(L43&gt;0,C42=4),AND(L43&gt;0,C42=2),AND(L43&gt;0,C42=5)),FLOOR(L43*0.34,1),(IF(C42=3,0,0)))</f>
        <v>0</v>
      </c>
      <c r="N43" s="168"/>
      <c r="O43" s="169"/>
      <c r="P43" s="99" t="str">
        <f>IF(AND(H42+K42+F43&lt;=D44),"OK","chyba vyplnění")</f>
        <v>OK</v>
      </c>
      <c r="Q43" s="94"/>
      <c r="R43" s="94"/>
      <c r="S43" s="240"/>
    </row>
    <row r="44" spans="1:19" ht="21.9" customHeight="1" thickBot="1" x14ac:dyDescent="0.3">
      <c r="A44" s="162"/>
      <c r="B44" s="165"/>
      <c r="C44" s="118">
        <v>1</v>
      </c>
      <c r="D44" s="110"/>
      <c r="E44" s="111">
        <f>SUM(E42:E43)</f>
        <v>0</v>
      </c>
      <c r="F44" s="112">
        <f>SUM(F42:F43)</f>
        <v>0</v>
      </c>
      <c r="G44" s="122">
        <f>FLOOR(IF(OR(AND(D43&gt;0,C44=2),AND(D43&gt;0,C44=4),AND(C44=3,F42=H42,D43&gt;0)),(F42+F43)/D43*D42,0),4)</f>
        <v>0</v>
      </c>
      <c r="H44" s="121"/>
      <c r="I44" s="113">
        <f>SUM(I42:I43)</f>
        <v>0</v>
      </c>
      <c r="J44" s="113">
        <f>SUM(J42:J43)</f>
        <v>0</v>
      </c>
      <c r="K44" s="121"/>
      <c r="L44" s="113">
        <f>SUM(L42:L43)</f>
        <v>0</v>
      </c>
      <c r="M44" s="113">
        <f>SUM(M42:M43)</f>
        <v>0</v>
      </c>
      <c r="N44" s="170"/>
      <c r="O44" s="171"/>
      <c r="P44" s="100" t="str">
        <f>IF(F44&gt;D44,"chyba vyplnění","OK")</f>
        <v>OK</v>
      </c>
      <c r="Q44" s="96"/>
      <c r="R44" s="96"/>
      <c r="S44" s="241"/>
    </row>
    <row r="45" spans="1:19" ht="21.9" customHeight="1" x14ac:dyDescent="0.25">
      <c r="A45" s="160">
        <v>11</v>
      </c>
      <c r="B45" s="163"/>
      <c r="C45" s="114">
        <v>1</v>
      </c>
      <c r="D45" s="107"/>
      <c r="E45" s="108"/>
      <c r="F45" s="108"/>
      <c r="G45" s="115" t="str">
        <f>IF(AND(E45&gt;0,F45&gt;0),E45/F45,"")</f>
        <v/>
      </c>
      <c r="H45" s="119"/>
      <c r="I45" s="109">
        <f>IF(AND(H45&gt;0,G45&gt;0,E45&gt;0),FLOOR(H45*G45+H47,1),0)</f>
        <v>0</v>
      </c>
      <c r="J45" s="109">
        <f>IF(OR(AND(I45&gt;0,C45=4),AND(I45&gt;0,C45=2),AND(I45&gt;0,C45=5)),FLOOR(I45*0.34,1),(IF(C45=3,0,0)))</f>
        <v>0</v>
      </c>
      <c r="K45" s="119"/>
      <c r="L45" s="109">
        <f>IF(AND(K45&gt;0,G45&gt;0,E45&gt;0),FLOOR(K45*G45+K47,1),0)</f>
        <v>0</v>
      </c>
      <c r="M45" s="109">
        <f>IF(OR(AND(L45&gt;0,C45=4),AND(L45&gt;0,C45=2),AND(L45&gt;0,C45=5)),FLOOR(L45*0.34,1),(IF(C45=3,0,0)))</f>
        <v>0</v>
      </c>
      <c r="N45" s="166"/>
      <c r="O45" s="167"/>
      <c r="P45" s="98" t="str">
        <f>IF(AND(D47&gt;=F45,F45&gt;=H45+K45),"OK","chyba vyplnění")</f>
        <v>OK</v>
      </c>
      <c r="Q45" s="95">
        <f>IFERROR(H45/F45*G47,0)</f>
        <v>0</v>
      </c>
      <c r="R45" s="95">
        <f>IFERROR(K45/F45*G47,0)</f>
        <v>0</v>
      </c>
      <c r="S45" s="239">
        <f>I47+J47+L47+M47</f>
        <v>0</v>
      </c>
    </row>
    <row r="46" spans="1:19" ht="21.9" customHeight="1" x14ac:dyDescent="0.25">
      <c r="A46" s="161"/>
      <c r="B46" s="164"/>
      <c r="C46" s="116"/>
      <c r="D46" s="104"/>
      <c r="E46" s="105"/>
      <c r="F46" s="159"/>
      <c r="G46" s="117">
        <f>IF(OR(AND(E46&gt;0,F46&gt;0,C45=2),AND(E46&gt;0,F46&gt;0,C45=4)),E46/F46,0)</f>
        <v>0</v>
      </c>
      <c r="H46" s="120">
        <f>IF(OR(D45=0,D46=0,F46=0,G47=0,C47=3), 0,(MIN(F46,G47,H45/F45*F46,Q45)))</f>
        <v>0</v>
      </c>
      <c r="I46" s="106">
        <f>IF(AND(H46&gt;0,G46&gt;0),FLOOR(H46*G46,1),0)</f>
        <v>0</v>
      </c>
      <c r="J46" s="106">
        <f>IF(OR(AND(I46&gt;0,C45=4),AND(I46&gt;0,C45=2),AND(I46&gt;0,C45=5)),FLOOR(I46*0.34,1),(IF(C45=3,0,0)))</f>
        <v>0</v>
      </c>
      <c r="K46" s="120">
        <f>IF(OR(D45=0,D46=0,F46=0,G47=0,C47=3),0,(MIN(F46,G47,K45/F45*F46,R45)))</f>
        <v>0</v>
      </c>
      <c r="L46" s="106">
        <f>IF(AND(K46&gt;0,G46&gt;0),FLOOR(K46*G46,1),0)</f>
        <v>0</v>
      </c>
      <c r="M46" s="106">
        <f>IF(OR(AND(L46&gt;0,C45=4),AND(L46&gt;0,C45=2),AND(L46&gt;0,C45=5)),FLOOR(L46*0.34,1),(IF(C45=3,0,0)))</f>
        <v>0</v>
      </c>
      <c r="N46" s="168"/>
      <c r="O46" s="169"/>
      <c r="P46" s="99" t="str">
        <f>IF(AND(H45+K45+F46&lt;=D47),"OK","chyba vyplnění")</f>
        <v>OK</v>
      </c>
      <c r="Q46" s="94"/>
      <c r="R46" s="94"/>
      <c r="S46" s="240"/>
    </row>
    <row r="47" spans="1:19" ht="21.9" customHeight="1" thickBot="1" x14ac:dyDescent="0.3">
      <c r="A47" s="162"/>
      <c r="B47" s="165"/>
      <c r="C47" s="118">
        <v>1</v>
      </c>
      <c r="D47" s="110"/>
      <c r="E47" s="111">
        <f>SUM(E45:E46)</f>
        <v>0</v>
      </c>
      <c r="F47" s="112">
        <f>SUM(F45:F46)</f>
        <v>0</v>
      </c>
      <c r="G47" s="122">
        <f>FLOOR(IF(OR(AND(D46&gt;0,C47=2),AND(D46&gt;0,C47=4),AND(C47=3,F45=H45,D46&gt;0)),(F45+F46)/D46*D45,0),4)</f>
        <v>0</v>
      </c>
      <c r="H47" s="121"/>
      <c r="I47" s="113">
        <f>SUM(I45:I46)</f>
        <v>0</v>
      </c>
      <c r="J47" s="113">
        <f>SUM(J45:J46)</f>
        <v>0</v>
      </c>
      <c r="K47" s="121"/>
      <c r="L47" s="113">
        <f>SUM(L45:L46)</f>
        <v>0</v>
      </c>
      <c r="M47" s="113">
        <f>SUM(M45:M46)</f>
        <v>0</v>
      </c>
      <c r="N47" s="170"/>
      <c r="O47" s="171"/>
      <c r="P47" s="100" t="str">
        <f>IF(F47&gt;D47,"chyba vyplnění","OK")</f>
        <v>OK</v>
      </c>
      <c r="Q47" s="96"/>
      <c r="R47" s="96"/>
      <c r="S47" s="241"/>
    </row>
    <row r="48" spans="1:19" ht="21.9" customHeight="1" x14ac:dyDescent="0.25">
      <c r="A48" s="160">
        <v>12</v>
      </c>
      <c r="B48" s="163"/>
      <c r="C48" s="114">
        <v>1</v>
      </c>
      <c r="D48" s="107"/>
      <c r="E48" s="108"/>
      <c r="F48" s="108"/>
      <c r="G48" s="115" t="str">
        <f>IF(AND(E48&gt;0,F48&gt;0),E48/F48,"")</f>
        <v/>
      </c>
      <c r="H48" s="119"/>
      <c r="I48" s="109">
        <f>IF(AND(H48&gt;0,G48&gt;0,E48&gt;0),FLOOR(H48*G48+H50,1),0)</f>
        <v>0</v>
      </c>
      <c r="J48" s="109">
        <f>IF(OR(AND(I48&gt;0,C48=4),AND(I48&gt;0,C48=2),AND(I48&gt;0,C48=5)),FLOOR(I48*0.34,1),(IF(C48=3,0,0)))</f>
        <v>0</v>
      </c>
      <c r="K48" s="119"/>
      <c r="L48" s="109">
        <f>IF(AND(K48&gt;0,G48&gt;0,E48&gt;0),FLOOR(K48*G48+K50,1),0)</f>
        <v>0</v>
      </c>
      <c r="M48" s="109">
        <f>IF(OR(AND(L48&gt;0,C48=4),AND(L48&gt;0,C48=2),AND(L48&gt;0,C48=5)),FLOOR(L48*0.34,1),(IF(C48=3,0,0)))</f>
        <v>0</v>
      </c>
      <c r="N48" s="166"/>
      <c r="O48" s="167"/>
      <c r="P48" s="98" t="str">
        <f>IF(AND(D50&gt;=F48,F48&gt;=H48+K48),"OK","chyba vyplnění")</f>
        <v>OK</v>
      </c>
      <c r="Q48" s="95">
        <f>IFERROR(H48/F48*G50,0)</f>
        <v>0</v>
      </c>
      <c r="R48" s="95">
        <f>IFERROR(K48/F48*G50,0)</f>
        <v>0</v>
      </c>
      <c r="S48" s="239">
        <f>I50+J50+L50+M50</f>
        <v>0</v>
      </c>
    </row>
    <row r="49" spans="1:19" ht="21.9" customHeight="1" x14ac:dyDescent="0.25">
      <c r="A49" s="161"/>
      <c r="B49" s="164"/>
      <c r="C49" s="116"/>
      <c r="D49" s="104"/>
      <c r="E49" s="105"/>
      <c r="F49" s="159"/>
      <c r="G49" s="117">
        <f>IF(OR(AND(E49&gt;0,F49&gt;0,C48=2),AND(E49&gt;0,F49&gt;0,C48=4)),E49/F49,0)</f>
        <v>0</v>
      </c>
      <c r="H49" s="120">
        <f>IF(OR(D48=0,D49=0,F49=0,G50=0,C50=3), 0,(MIN(F49,G50,H48/F48*F49,Q48)))</f>
        <v>0</v>
      </c>
      <c r="I49" s="106">
        <f>IF(AND(H49&gt;0,G49&gt;0),FLOOR(H49*G49,1),0)</f>
        <v>0</v>
      </c>
      <c r="J49" s="106">
        <f>IF(OR(AND(I49&gt;0,C48=4),AND(I49&gt;0,C48=2),AND(I49&gt;0,C48=5)),FLOOR(I49*0.34,1),(IF(C48=3,0,0)))</f>
        <v>0</v>
      </c>
      <c r="K49" s="120">
        <f>IF(OR(D48=0,D49=0,F49=0,G50=0,C50=3),0,(MIN(F49,G50,K48/F48*F49,R48)))</f>
        <v>0</v>
      </c>
      <c r="L49" s="106">
        <f>IF(AND(K49&gt;0,G49&gt;0),FLOOR(K49*G49,1),0)</f>
        <v>0</v>
      </c>
      <c r="M49" s="106">
        <f>IF(OR(AND(L49&gt;0,C48=4),AND(L49&gt;0,C48=2),AND(L49&gt;0,C48=5)),FLOOR(L49*0.34,1),(IF(C48=3,0,0)))</f>
        <v>0</v>
      </c>
      <c r="N49" s="168"/>
      <c r="O49" s="169"/>
      <c r="P49" s="99" t="str">
        <f>IF(AND(H48+K48+F49&lt;=D50),"OK","chyba vyplnění")</f>
        <v>OK</v>
      </c>
      <c r="Q49" s="94"/>
      <c r="R49" s="94"/>
      <c r="S49" s="240"/>
    </row>
    <row r="50" spans="1:19" ht="21.9" customHeight="1" thickBot="1" x14ac:dyDescent="0.3">
      <c r="A50" s="162"/>
      <c r="B50" s="165"/>
      <c r="C50" s="118">
        <v>1</v>
      </c>
      <c r="D50" s="110"/>
      <c r="E50" s="111">
        <f>SUM(E48:E49)</f>
        <v>0</v>
      </c>
      <c r="F50" s="112">
        <f>SUM(F48:F49)</f>
        <v>0</v>
      </c>
      <c r="G50" s="122">
        <f>FLOOR(IF(OR(AND(D49&gt;0,C50=2),AND(D49&gt;0,C50=4),AND(C50=3,F48=H48,D49&gt;0)),(F48+F49)/D49*D48,0),4)</f>
        <v>0</v>
      </c>
      <c r="H50" s="121"/>
      <c r="I50" s="113">
        <f>SUM(I48:I49)</f>
        <v>0</v>
      </c>
      <c r="J50" s="113">
        <f>SUM(J48:J49)</f>
        <v>0</v>
      </c>
      <c r="K50" s="121"/>
      <c r="L50" s="113">
        <f>SUM(L48:L49)</f>
        <v>0</v>
      </c>
      <c r="M50" s="113">
        <f>SUM(M48:M49)</f>
        <v>0</v>
      </c>
      <c r="N50" s="170"/>
      <c r="O50" s="171"/>
      <c r="P50" s="100" t="str">
        <f>IF(F50&gt;D50,"chyba vyplnění","OK")</f>
        <v>OK</v>
      </c>
      <c r="Q50" s="96"/>
      <c r="R50" s="96"/>
      <c r="S50" s="241"/>
    </row>
    <row r="51" spans="1:19" ht="21.9" customHeight="1" x14ac:dyDescent="0.25">
      <c r="A51" s="160">
        <v>13</v>
      </c>
      <c r="B51" s="163"/>
      <c r="C51" s="114">
        <v>1</v>
      </c>
      <c r="D51" s="107"/>
      <c r="E51" s="108"/>
      <c r="F51" s="108"/>
      <c r="G51" s="115" t="str">
        <f>IF(AND(E51&gt;0,F51&gt;0),E51/F51,"")</f>
        <v/>
      </c>
      <c r="H51" s="119"/>
      <c r="I51" s="109">
        <f>IF(AND(H51&gt;0,G51&gt;0,E51&gt;0),FLOOR(H51*G51+H53,1),0)</f>
        <v>0</v>
      </c>
      <c r="J51" s="109">
        <f>IF(OR(AND(I51&gt;0,C51=4),AND(I51&gt;0,C51=2),AND(I51&gt;0,C51=5)),FLOOR(I51*0.34,1),(IF(C51=3,0,0)))</f>
        <v>0</v>
      </c>
      <c r="K51" s="119"/>
      <c r="L51" s="109">
        <f>IF(AND(K51&gt;0,G51&gt;0,E51&gt;0),FLOOR(K51*G51+K53,1),0)</f>
        <v>0</v>
      </c>
      <c r="M51" s="109">
        <f>IF(OR(AND(L51&gt;0,C51=4),AND(L51&gt;0,C51=2),AND(L51&gt;0,C51=5)),FLOOR(L51*0.34,1),(IF(C51=3,0,0)))</f>
        <v>0</v>
      </c>
      <c r="N51" s="166"/>
      <c r="O51" s="167"/>
      <c r="P51" s="98" t="str">
        <f>IF(AND(D53&gt;=F51,F51&gt;=H51+K51),"OK","chyba vyplnění")</f>
        <v>OK</v>
      </c>
      <c r="Q51" s="95">
        <f>IFERROR(H51/F51*G53,0)</f>
        <v>0</v>
      </c>
      <c r="R51" s="95">
        <f>IFERROR(K51/F51*G53,0)</f>
        <v>0</v>
      </c>
      <c r="S51" s="239">
        <f>I53+J53+L53+M53</f>
        <v>0</v>
      </c>
    </row>
    <row r="52" spans="1:19" ht="21.9" customHeight="1" x14ac:dyDescent="0.25">
      <c r="A52" s="161"/>
      <c r="B52" s="164"/>
      <c r="C52" s="116"/>
      <c r="D52" s="104"/>
      <c r="E52" s="105"/>
      <c r="F52" s="159"/>
      <c r="G52" s="117">
        <f>IF(OR(AND(E52&gt;0,F52&gt;0,C51=2),AND(E52&gt;0,F52&gt;0,C51=4)),E52/F52,0)</f>
        <v>0</v>
      </c>
      <c r="H52" s="120">
        <f>IF(OR(D51=0,D52=0,F52=0,G53=0,C53=3), 0,(MIN(F52,G53,H51/F51*F52,Q51)))</f>
        <v>0</v>
      </c>
      <c r="I52" s="106">
        <f>IF(AND(H52&gt;0,G52&gt;0),FLOOR(H52*G52,1),0)</f>
        <v>0</v>
      </c>
      <c r="J52" s="106">
        <f>IF(OR(AND(I52&gt;0,C51=4),AND(I52&gt;0,C51=2),AND(I52&gt;0,C51=5)),FLOOR(I52*0.34,1),(IF(C51=3,0,0)))</f>
        <v>0</v>
      </c>
      <c r="K52" s="120">
        <f>IF(OR(D51=0,D52=0,F52=0,G53=0,C53=3),0,(MIN(F52,G53,K51/F51*F52,R51)))</f>
        <v>0</v>
      </c>
      <c r="L52" s="106">
        <f>IF(AND(K52&gt;0,G52&gt;0),FLOOR(K52*G52,1),0)</f>
        <v>0</v>
      </c>
      <c r="M52" s="106">
        <f>IF(OR(AND(L52&gt;0,C51=4),AND(L52&gt;0,C51=2),AND(L52&gt;0,C51=5)),FLOOR(L52*0.34,1),(IF(C51=3,0,0)))</f>
        <v>0</v>
      </c>
      <c r="N52" s="168"/>
      <c r="O52" s="169"/>
      <c r="P52" s="99" t="str">
        <f>IF(AND(H51+K51+F52&lt;=D53),"OK","chyba vyplnění")</f>
        <v>OK</v>
      </c>
      <c r="Q52" s="94"/>
      <c r="R52" s="94"/>
      <c r="S52" s="240"/>
    </row>
    <row r="53" spans="1:19" ht="21.9" customHeight="1" thickBot="1" x14ac:dyDescent="0.3">
      <c r="A53" s="162"/>
      <c r="B53" s="165"/>
      <c r="C53" s="118">
        <v>1</v>
      </c>
      <c r="D53" s="110"/>
      <c r="E53" s="111">
        <f>SUM(E51:E52)</f>
        <v>0</v>
      </c>
      <c r="F53" s="112">
        <f>SUM(F51:F52)</f>
        <v>0</v>
      </c>
      <c r="G53" s="122">
        <f>FLOOR(IF(OR(AND(D52&gt;0,C53=2),AND(D52&gt;0,C53=4),AND(C53=3,F51=H51,D52&gt;0)),(F51+F52)/D52*D51,0),4)</f>
        <v>0</v>
      </c>
      <c r="H53" s="121"/>
      <c r="I53" s="113">
        <f>SUM(I51:I52)</f>
        <v>0</v>
      </c>
      <c r="J53" s="113">
        <f>SUM(J51:J52)</f>
        <v>0</v>
      </c>
      <c r="K53" s="121"/>
      <c r="L53" s="113">
        <f>SUM(L51:L52)</f>
        <v>0</v>
      </c>
      <c r="M53" s="113">
        <f>SUM(M51:M52)</f>
        <v>0</v>
      </c>
      <c r="N53" s="170"/>
      <c r="O53" s="171"/>
      <c r="P53" s="100" t="str">
        <f>IF(F53&gt;D53,"chyba vyplnění","OK")</f>
        <v>OK</v>
      </c>
      <c r="Q53" s="96"/>
      <c r="R53" s="96"/>
      <c r="S53" s="241"/>
    </row>
    <row r="54" spans="1:19" ht="21.9" customHeight="1" x14ac:dyDescent="0.25">
      <c r="A54" s="160">
        <v>14</v>
      </c>
      <c r="B54" s="163"/>
      <c r="C54" s="114">
        <v>1</v>
      </c>
      <c r="D54" s="107"/>
      <c r="E54" s="108"/>
      <c r="F54" s="108"/>
      <c r="G54" s="115" t="str">
        <f>IF(AND(E54&gt;0,F54&gt;0),E54/F54,"")</f>
        <v/>
      </c>
      <c r="H54" s="119"/>
      <c r="I54" s="109">
        <f>IF(AND(H54&gt;0,G54&gt;0,E54&gt;0),FLOOR(H54*G54+H56,1),0)</f>
        <v>0</v>
      </c>
      <c r="J54" s="109">
        <f>IF(OR(AND(I54&gt;0,C54=4),AND(I54&gt;0,C54=2),AND(I54&gt;0,C54=5)),FLOOR(I54*0.34,1),(IF(C54=3,0,0)))</f>
        <v>0</v>
      </c>
      <c r="K54" s="119"/>
      <c r="L54" s="109">
        <f>IF(AND(K54&gt;0,G54&gt;0,E54&gt;0),FLOOR(K54*G54+K56,1),0)</f>
        <v>0</v>
      </c>
      <c r="M54" s="109">
        <f>IF(OR(AND(L54&gt;0,C54=4),AND(L54&gt;0,C54=2),AND(L54&gt;0,C54=5)),FLOOR(L54*0.34,1),(IF(C54=3,0,0)))</f>
        <v>0</v>
      </c>
      <c r="N54" s="166"/>
      <c r="O54" s="167"/>
      <c r="P54" s="98" t="str">
        <f>IF(AND(D56&gt;=F54,F54&gt;=H54+K54),"OK","chyba vyplnění")</f>
        <v>OK</v>
      </c>
      <c r="Q54" s="95">
        <f>IFERROR(H54/F54*G56,0)</f>
        <v>0</v>
      </c>
      <c r="R54" s="95">
        <f>IFERROR(K54/F54*G56,0)</f>
        <v>0</v>
      </c>
      <c r="S54" s="239">
        <f>I56+J56+L56+M56</f>
        <v>0</v>
      </c>
    </row>
    <row r="55" spans="1:19" ht="21.9" customHeight="1" x14ac:dyDescent="0.25">
      <c r="A55" s="161"/>
      <c r="B55" s="164"/>
      <c r="C55" s="116"/>
      <c r="D55" s="104"/>
      <c r="E55" s="105"/>
      <c r="F55" s="159"/>
      <c r="G55" s="117">
        <f>IF(OR(AND(E55&gt;0,F55&gt;0,C54=2),AND(E55&gt;0,F55&gt;0,C54=4)),E55/F55,0)</f>
        <v>0</v>
      </c>
      <c r="H55" s="120">
        <f>IF(OR(D54=0,D55=0,F55=0,G56=0,C56=3), 0,(MIN(F55,G56,H54/F54*F55,Q54)))</f>
        <v>0</v>
      </c>
      <c r="I55" s="106">
        <f>IF(AND(H55&gt;0,G55&gt;0),FLOOR(H55*G55,1),0)</f>
        <v>0</v>
      </c>
      <c r="J55" s="106">
        <f>IF(OR(AND(I55&gt;0,C54=4),AND(I55&gt;0,C54=2),AND(I55&gt;0,C54=5)),FLOOR(I55*0.34,1),(IF(C54=3,0,0)))</f>
        <v>0</v>
      </c>
      <c r="K55" s="120">
        <f>IF(OR(D54=0,D55=0,F55=0,G56=0,C56=3),0,(MIN(F55,G56,K54/F54*F55,R54)))</f>
        <v>0</v>
      </c>
      <c r="L55" s="106">
        <f>IF(AND(K55&gt;0,G55&gt;0),FLOOR(K55*G55,1),0)</f>
        <v>0</v>
      </c>
      <c r="M55" s="106">
        <f>IF(OR(AND(L55&gt;0,C54=4),AND(L55&gt;0,C54=2),AND(L55&gt;0,C54=5)),FLOOR(L55*0.34,1),(IF(C54=3,0,0)))</f>
        <v>0</v>
      </c>
      <c r="N55" s="168"/>
      <c r="O55" s="169"/>
      <c r="P55" s="99" t="str">
        <f>IF(AND(H54+K54+F55&lt;=D56),"OK","chyba vyplnění")</f>
        <v>OK</v>
      </c>
      <c r="Q55" s="94"/>
      <c r="R55" s="94"/>
      <c r="S55" s="240"/>
    </row>
    <row r="56" spans="1:19" ht="21.9" customHeight="1" thickBot="1" x14ac:dyDescent="0.3">
      <c r="A56" s="162"/>
      <c r="B56" s="165"/>
      <c r="C56" s="118">
        <v>1</v>
      </c>
      <c r="D56" s="110"/>
      <c r="E56" s="111">
        <f>SUM(E54:E55)</f>
        <v>0</v>
      </c>
      <c r="F56" s="112">
        <f>SUM(F54:F55)</f>
        <v>0</v>
      </c>
      <c r="G56" s="122">
        <f>FLOOR(IF(OR(AND(D55&gt;0,C56=2),AND(D55&gt;0,C56=4),AND(C56=3,F54=H54,D55&gt;0)),(F54+F55)/D55*D54,0),4)</f>
        <v>0</v>
      </c>
      <c r="H56" s="121"/>
      <c r="I56" s="113">
        <f>SUM(I54:I55)</f>
        <v>0</v>
      </c>
      <c r="J56" s="113">
        <f>SUM(J54:J55)</f>
        <v>0</v>
      </c>
      <c r="K56" s="121"/>
      <c r="L56" s="113">
        <f>SUM(L54:L55)</f>
        <v>0</v>
      </c>
      <c r="M56" s="113">
        <f>SUM(M54:M55)</f>
        <v>0</v>
      </c>
      <c r="N56" s="170"/>
      <c r="O56" s="171"/>
      <c r="P56" s="100" t="str">
        <f>IF(F56&gt;D56,"chyba vyplnění","OK")</f>
        <v>OK</v>
      </c>
      <c r="Q56" s="96"/>
      <c r="R56" s="96"/>
      <c r="S56" s="241"/>
    </row>
    <row r="57" spans="1:19" ht="21.9" customHeight="1" x14ac:dyDescent="0.25">
      <c r="A57" s="160">
        <v>15</v>
      </c>
      <c r="B57" s="163"/>
      <c r="C57" s="114">
        <v>1</v>
      </c>
      <c r="D57" s="107"/>
      <c r="E57" s="108"/>
      <c r="F57" s="108"/>
      <c r="G57" s="115" t="str">
        <f>IF(AND(E57&gt;0,F57&gt;0),E57/F57,"")</f>
        <v/>
      </c>
      <c r="H57" s="119"/>
      <c r="I57" s="109">
        <f>IF(AND(H57&gt;0,G57&gt;0,E57&gt;0),FLOOR(H57*G57+H59,1),0)</f>
        <v>0</v>
      </c>
      <c r="J57" s="109">
        <f>IF(OR(AND(I57&gt;0,C57=4),AND(I57&gt;0,C57=2),AND(I57&gt;0,C57=5)),FLOOR(I57*0.34,1),(IF(C57=3,0,0)))</f>
        <v>0</v>
      </c>
      <c r="K57" s="119"/>
      <c r="L57" s="109">
        <f>IF(AND(K57&gt;0,G57&gt;0,E57&gt;0),FLOOR(K57*G57+K59,1),0)</f>
        <v>0</v>
      </c>
      <c r="M57" s="109">
        <f>IF(OR(AND(L57&gt;0,C57=4),AND(L57&gt;0,C57=2),AND(L57&gt;0,C57=5)),FLOOR(L57*0.34,1),(IF(C57=3,0,0)))</f>
        <v>0</v>
      </c>
      <c r="N57" s="166"/>
      <c r="O57" s="167"/>
      <c r="P57" s="98" t="str">
        <f>IF(AND(D59&gt;=F57,F57&gt;=H57+K57),"OK","chyba vyplnění")</f>
        <v>OK</v>
      </c>
      <c r="Q57" s="95">
        <f>IFERROR(H57/F57*G59,0)</f>
        <v>0</v>
      </c>
      <c r="R57" s="95">
        <f>IFERROR(K57/F57*G59,0)</f>
        <v>0</v>
      </c>
      <c r="S57" s="239">
        <f>I59+J59+L59+M59</f>
        <v>0</v>
      </c>
    </row>
    <row r="58" spans="1:19" ht="21.9" customHeight="1" x14ac:dyDescent="0.25">
      <c r="A58" s="161"/>
      <c r="B58" s="164"/>
      <c r="C58" s="116"/>
      <c r="D58" s="104"/>
      <c r="E58" s="105"/>
      <c r="F58" s="159"/>
      <c r="G58" s="117">
        <f>IF(OR(AND(E58&gt;0,F58&gt;0,C57=2),AND(E58&gt;0,F58&gt;0,C57=4)),E58/F58,0)</f>
        <v>0</v>
      </c>
      <c r="H58" s="120">
        <f>IF(OR(D57=0,D58=0,F58=0,G59=0,C59=3), 0,(MIN(F58,G59,H57/F57*F58,Q57)))</f>
        <v>0</v>
      </c>
      <c r="I58" s="106">
        <f>IF(AND(H58&gt;0,G58&gt;0),FLOOR(H58*G58,1),0)</f>
        <v>0</v>
      </c>
      <c r="J58" s="106">
        <f>IF(OR(AND(I58&gt;0,C57=4),AND(I58&gt;0,C57=2),AND(I58&gt;0,C57=5)),FLOOR(I58*0.34,1),(IF(C57=3,0,0)))</f>
        <v>0</v>
      </c>
      <c r="K58" s="120">
        <f>IF(OR(D57=0,D58=0,F58=0,G59=0,C59=3),0,(MIN(F58,G59,K57/F57*F58,R57)))</f>
        <v>0</v>
      </c>
      <c r="L58" s="106">
        <f>IF(AND(K58&gt;0,G58&gt;0),FLOOR(K58*G58,1),0)</f>
        <v>0</v>
      </c>
      <c r="M58" s="106">
        <f>IF(OR(AND(L58&gt;0,C57=4),AND(L58&gt;0,C57=2),AND(L58&gt;0,C57=5)),FLOOR(L58*0.34,1),(IF(C57=3,0,0)))</f>
        <v>0</v>
      </c>
      <c r="N58" s="168"/>
      <c r="O58" s="169"/>
      <c r="P58" s="99" t="str">
        <f>IF(AND(H57+K57+F58&lt;=D59),"OK","chyba vyplnění")</f>
        <v>OK</v>
      </c>
      <c r="Q58" s="94"/>
      <c r="R58" s="94"/>
      <c r="S58" s="240"/>
    </row>
    <row r="59" spans="1:19" ht="21.9" customHeight="1" thickBot="1" x14ac:dyDescent="0.3">
      <c r="A59" s="162"/>
      <c r="B59" s="165"/>
      <c r="C59" s="118">
        <v>1</v>
      </c>
      <c r="D59" s="110"/>
      <c r="E59" s="111">
        <f>SUM(E57:E58)</f>
        <v>0</v>
      </c>
      <c r="F59" s="112">
        <f>SUM(F57:F58)</f>
        <v>0</v>
      </c>
      <c r="G59" s="122">
        <f>FLOOR(IF(OR(AND(D58&gt;0,C59=2),AND(D58&gt;0,C59=4),AND(C59=3,F57=H57,D58&gt;0)),(F57+F58)/D58*D57,0),4)</f>
        <v>0</v>
      </c>
      <c r="H59" s="121"/>
      <c r="I59" s="113">
        <f>SUM(I57:I58)</f>
        <v>0</v>
      </c>
      <c r="J59" s="113">
        <f>SUM(J57:J58)</f>
        <v>0</v>
      </c>
      <c r="K59" s="121"/>
      <c r="L59" s="113">
        <f>SUM(L57:L58)</f>
        <v>0</v>
      </c>
      <c r="M59" s="113">
        <f>SUM(M57:M58)</f>
        <v>0</v>
      </c>
      <c r="N59" s="170"/>
      <c r="O59" s="171"/>
      <c r="P59" s="100" t="str">
        <f>IF(F59&gt;D59,"chyba vyplnění","OK")</f>
        <v>OK</v>
      </c>
      <c r="Q59" s="96"/>
      <c r="R59" s="96"/>
      <c r="S59" s="241"/>
    </row>
    <row r="60" spans="1:19" ht="21.9" customHeight="1" x14ac:dyDescent="0.25">
      <c r="A60" s="160">
        <v>16</v>
      </c>
      <c r="B60" s="163"/>
      <c r="C60" s="114">
        <v>1</v>
      </c>
      <c r="D60" s="107"/>
      <c r="E60" s="108"/>
      <c r="F60" s="108"/>
      <c r="G60" s="115" t="str">
        <f>IF(AND(E60&gt;0,F60&gt;0),E60/F60,"")</f>
        <v/>
      </c>
      <c r="H60" s="119"/>
      <c r="I60" s="109">
        <f>IF(AND(H60&gt;0,G60&gt;0,E60&gt;0),FLOOR(H60*G60+H62,1),0)</f>
        <v>0</v>
      </c>
      <c r="J60" s="109">
        <f>IF(OR(AND(I60&gt;0,C60=4),AND(I60&gt;0,C60=2),AND(I60&gt;0,C60=5)),FLOOR(I60*0.34,1),(IF(C60=3,0,0)))</f>
        <v>0</v>
      </c>
      <c r="K60" s="119"/>
      <c r="L60" s="109">
        <f>IF(AND(K60&gt;0,G60&gt;0,E60&gt;0),FLOOR(K60*G60+K62,1),0)</f>
        <v>0</v>
      </c>
      <c r="M60" s="109">
        <f>IF(OR(AND(L60&gt;0,C60=4),AND(L60&gt;0,C60=2),AND(L60&gt;0,C60=5)),FLOOR(L60*0.34,1),(IF(C60=3,0,0)))</f>
        <v>0</v>
      </c>
      <c r="N60" s="166"/>
      <c r="O60" s="167"/>
      <c r="P60" s="98" t="str">
        <f>IF(AND(D62&gt;=F60,F60&gt;=H60+K60),"OK","chyba vyplnění")</f>
        <v>OK</v>
      </c>
      <c r="Q60" s="95">
        <f>IFERROR(H60/F60*G62,0)</f>
        <v>0</v>
      </c>
      <c r="R60" s="95">
        <f>IFERROR(K60/F60*G62,0)</f>
        <v>0</v>
      </c>
      <c r="S60" s="239">
        <f>I62+J62+L62+M62</f>
        <v>0</v>
      </c>
    </row>
    <row r="61" spans="1:19" ht="21.9" customHeight="1" x14ac:dyDescent="0.25">
      <c r="A61" s="161"/>
      <c r="B61" s="164"/>
      <c r="C61" s="116"/>
      <c r="D61" s="104"/>
      <c r="E61" s="105"/>
      <c r="F61" s="159"/>
      <c r="G61" s="117">
        <f>IF(OR(AND(E61&gt;0,F61&gt;0,C60=2),AND(E61&gt;0,F61&gt;0,C60=4)),E61/F61,0)</f>
        <v>0</v>
      </c>
      <c r="H61" s="120">
        <f>IF(OR(D60=0,D61=0,F61=0,G62=0,C62=3), 0,(MIN(F61,G62,H60/F60*F61,Q60)))</f>
        <v>0</v>
      </c>
      <c r="I61" s="106">
        <f>IF(AND(H61&gt;0,G61&gt;0),FLOOR(H61*G61,1),0)</f>
        <v>0</v>
      </c>
      <c r="J61" s="106">
        <f>IF(OR(AND(I61&gt;0,C60=4),AND(I61&gt;0,C60=2),AND(I61&gt;0,C60=5)),FLOOR(I61*0.34,1),(IF(C60=3,0,0)))</f>
        <v>0</v>
      </c>
      <c r="K61" s="120">
        <f>IF(OR(D60=0,D61=0,F61=0,G62=0,C62=3),0,(MIN(F61,G62,K60/F60*F61,R60)))</f>
        <v>0</v>
      </c>
      <c r="L61" s="106">
        <f>IF(AND(K61&gt;0,G61&gt;0),FLOOR(K61*G61,1),0)</f>
        <v>0</v>
      </c>
      <c r="M61" s="106">
        <f>IF(OR(AND(L61&gt;0,C60=4),AND(L61&gt;0,C60=2),AND(L61&gt;0,C60=5)),FLOOR(L61*0.34,1),(IF(C60=3,0,0)))</f>
        <v>0</v>
      </c>
      <c r="N61" s="168"/>
      <c r="O61" s="169"/>
      <c r="P61" s="99" t="str">
        <f>IF(AND(H60+K60+F61&lt;=D62),"OK","chyba vyplnění")</f>
        <v>OK</v>
      </c>
      <c r="Q61" s="94"/>
      <c r="R61" s="94"/>
      <c r="S61" s="240"/>
    </row>
    <row r="62" spans="1:19" ht="21.9" customHeight="1" thickBot="1" x14ac:dyDescent="0.3">
      <c r="A62" s="162"/>
      <c r="B62" s="165"/>
      <c r="C62" s="118">
        <v>1</v>
      </c>
      <c r="D62" s="110"/>
      <c r="E62" s="111">
        <f>SUM(E60:E61)</f>
        <v>0</v>
      </c>
      <c r="F62" s="112">
        <f>SUM(F60:F61)</f>
        <v>0</v>
      </c>
      <c r="G62" s="122">
        <f>FLOOR(IF(OR(AND(D61&gt;0,C62=2),AND(D61&gt;0,C62=4),AND(C62=3,F60=H60,D61&gt;0)),(F60+F61)/D61*D60,0),4)</f>
        <v>0</v>
      </c>
      <c r="H62" s="121"/>
      <c r="I62" s="113">
        <f>SUM(I60:I61)</f>
        <v>0</v>
      </c>
      <c r="J62" s="113">
        <f>SUM(J60:J61)</f>
        <v>0</v>
      </c>
      <c r="K62" s="121"/>
      <c r="L62" s="113">
        <f>SUM(L60:L61)</f>
        <v>0</v>
      </c>
      <c r="M62" s="113">
        <f>SUM(M60:M61)</f>
        <v>0</v>
      </c>
      <c r="N62" s="170"/>
      <c r="O62" s="171"/>
      <c r="P62" s="100" t="str">
        <f>IF(F62&gt;D62,"chyba vyplnění","OK")</f>
        <v>OK</v>
      </c>
      <c r="Q62" s="96"/>
      <c r="R62" s="96"/>
      <c r="S62" s="241"/>
    </row>
    <row r="63" spans="1:19" ht="21.9" customHeight="1" x14ac:dyDescent="0.25">
      <c r="A63" s="160">
        <v>17</v>
      </c>
      <c r="B63" s="163"/>
      <c r="C63" s="114">
        <v>1</v>
      </c>
      <c r="D63" s="107"/>
      <c r="E63" s="108"/>
      <c r="F63" s="108"/>
      <c r="G63" s="115" t="str">
        <f>IF(AND(E63&gt;0,F63&gt;0),E63/F63,"")</f>
        <v/>
      </c>
      <c r="H63" s="119"/>
      <c r="I63" s="109">
        <f>IF(AND(H63&gt;0,G63&gt;0,E63&gt;0),FLOOR(H63*G63+H65,1),0)</f>
        <v>0</v>
      </c>
      <c r="J63" s="109">
        <f>IF(OR(AND(I63&gt;0,C63=4),AND(I63&gt;0,C63=2),AND(I63&gt;0,C63=5)),FLOOR(I63*0.34,1),(IF(C63=3,0,0)))</f>
        <v>0</v>
      </c>
      <c r="K63" s="119"/>
      <c r="L63" s="109">
        <f>IF(AND(K63&gt;0,G63&gt;0,E63&gt;0),FLOOR(K63*G63+K65,1),0)</f>
        <v>0</v>
      </c>
      <c r="M63" s="109">
        <f>IF(OR(AND(L63&gt;0,C63=4),AND(L63&gt;0,C63=2),AND(L63&gt;0,C63=5)),FLOOR(L63*0.34,1),(IF(C63=3,0,0)))</f>
        <v>0</v>
      </c>
      <c r="N63" s="166"/>
      <c r="O63" s="167"/>
      <c r="P63" s="98" t="str">
        <f>IF(AND(D65&gt;=F63,F63&gt;=H63+K63),"OK","chyba vyplnění")</f>
        <v>OK</v>
      </c>
      <c r="Q63" s="95">
        <f>IFERROR(H63/F63*G65,0)</f>
        <v>0</v>
      </c>
      <c r="R63" s="95">
        <f>IFERROR(K63/F63*G65,0)</f>
        <v>0</v>
      </c>
      <c r="S63" s="239">
        <f>I65+J65+L65+M65</f>
        <v>0</v>
      </c>
    </row>
    <row r="64" spans="1:19" ht="21.9" customHeight="1" x14ac:dyDescent="0.25">
      <c r="A64" s="161"/>
      <c r="B64" s="164"/>
      <c r="C64" s="116"/>
      <c r="D64" s="104"/>
      <c r="E64" s="105"/>
      <c r="F64" s="159"/>
      <c r="G64" s="117">
        <f>IF(OR(AND(E64&gt;0,F64&gt;0,C63=2),AND(E64&gt;0,F64&gt;0,C63=4)),E64/F64,0)</f>
        <v>0</v>
      </c>
      <c r="H64" s="120">
        <f>IF(OR(D63=0,D64=0,F64=0,G65=0,C65=3), 0,(MIN(F64,G65,H63/F63*F64,Q63)))</f>
        <v>0</v>
      </c>
      <c r="I64" s="106">
        <f>IF(AND(H64&gt;0,G64&gt;0),FLOOR(H64*G64,1),0)</f>
        <v>0</v>
      </c>
      <c r="J64" s="106">
        <f>IF(OR(AND(I64&gt;0,C63=4),AND(I64&gt;0,C63=2),AND(I64&gt;0,C63=5)),FLOOR(I64*0.34,1),(IF(C63=3,0,0)))</f>
        <v>0</v>
      </c>
      <c r="K64" s="120">
        <f>IF(OR(D63=0,D64=0,F64=0,G65=0,C65=3),0,(MIN(F64,G65,K63/F63*F64,R63)))</f>
        <v>0</v>
      </c>
      <c r="L64" s="106">
        <f>IF(AND(K64&gt;0,G64&gt;0),FLOOR(K64*G64,1),0)</f>
        <v>0</v>
      </c>
      <c r="M64" s="106">
        <f>IF(OR(AND(L64&gt;0,C63=4),AND(L64&gt;0,C63=2),AND(L64&gt;0,C63=5)),FLOOR(L64*0.34,1),(IF(C63=3,0,0)))</f>
        <v>0</v>
      </c>
      <c r="N64" s="168"/>
      <c r="O64" s="169"/>
      <c r="P64" s="99" t="str">
        <f>IF(AND(H63+K63+F64&lt;=D65),"OK","chyba vyplnění")</f>
        <v>OK</v>
      </c>
      <c r="Q64" s="94"/>
      <c r="R64" s="94"/>
      <c r="S64" s="240"/>
    </row>
    <row r="65" spans="1:19" ht="21.9" customHeight="1" thickBot="1" x14ac:dyDescent="0.3">
      <c r="A65" s="162"/>
      <c r="B65" s="165"/>
      <c r="C65" s="118">
        <v>1</v>
      </c>
      <c r="D65" s="110"/>
      <c r="E65" s="111">
        <f>SUM(E63:E64)</f>
        <v>0</v>
      </c>
      <c r="F65" s="112">
        <f>SUM(F63:F64)</f>
        <v>0</v>
      </c>
      <c r="G65" s="122">
        <f>FLOOR(IF(OR(AND(D64&gt;0,C65=2),AND(D64&gt;0,C65=4),AND(C65=3,F63=H63,D64&gt;0)),(F63+F64)/D64*D63,0),4)</f>
        <v>0</v>
      </c>
      <c r="H65" s="121"/>
      <c r="I65" s="113">
        <f>SUM(I63:I64)</f>
        <v>0</v>
      </c>
      <c r="J65" s="113">
        <f>SUM(J63:J64)</f>
        <v>0</v>
      </c>
      <c r="K65" s="121"/>
      <c r="L65" s="113">
        <f>SUM(L63:L64)</f>
        <v>0</v>
      </c>
      <c r="M65" s="113">
        <f>SUM(M63:M64)</f>
        <v>0</v>
      </c>
      <c r="N65" s="170"/>
      <c r="O65" s="171"/>
      <c r="P65" s="100" t="str">
        <f>IF(F65&gt;D65,"chyba vyplnění","OK")</f>
        <v>OK</v>
      </c>
      <c r="Q65" s="96"/>
      <c r="R65" s="96"/>
      <c r="S65" s="241"/>
    </row>
    <row r="66" spans="1:19" ht="21.9" customHeight="1" x14ac:dyDescent="0.25">
      <c r="A66" s="160">
        <v>18</v>
      </c>
      <c r="B66" s="163"/>
      <c r="C66" s="114">
        <v>1</v>
      </c>
      <c r="D66" s="107"/>
      <c r="E66" s="108"/>
      <c r="F66" s="108"/>
      <c r="G66" s="115" t="str">
        <f>IF(AND(E66&gt;0,F66&gt;0),E66/F66,"")</f>
        <v/>
      </c>
      <c r="H66" s="119"/>
      <c r="I66" s="109">
        <f>IF(AND(H66&gt;0,G66&gt;0,E66&gt;0),FLOOR(H66*G66+H68,1),0)</f>
        <v>0</v>
      </c>
      <c r="J66" s="109">
        <f>IF(OR(AND(I66&gt;0,C66=4),AND(I66&gt;0,C66=2),AND(I66&gt;0,C66=5)),FLOOR(I66*0.34,1),(IF(C66=3,0,0)))</f>
        <v>0</v>
      </c>
      <c r="K66" s="119"/>
      <c r="L66" s="109">
        <f>IF(AND(K66&gt;0,G66&gt;0,E66&gt;0),FLOOR(K66*G66+K68,1),0)</f>
        <v>0</v>
      </c>
      <c r="M66" s="109">
        <f>IF(OR(AND(L66&gt;0,C66=4),AND(L66&gt;0,C66=2),AND(L66&gt;0,C66=5)),FLOOR(L66*0.34,1),(IF(C66=3,0,0)))</f>
        <v>0</v>
      </c>
      <c r="N66" s="166"/>
      <c r="O66" s="167"/>
      <c r="P66" s="98" t="str">
        <f>IF(AND(D68&gt;=F66,F66&gt;=H66+K66),"OK","chyba vyplnění")</f>
        <v>OK</v>
      </c>
      <c r="Q66" s="95">
        <f>IFERROR(H66/F66*G68,0)</f>
        <v>0</v>
      </c>
      <c r="R66" s="95">
        <f>IFERROR(K66/F66*G68,0)</f>
        <v>0</v>
      </c>
      <c r="S66" s="239">
        <f>I68+J68+L68+M68</f>
        <v>0</v>
      </c>
    </row>
    <row r="67" spans="1:19" ht="21.9" customHeight="1" x14ac:dyDescent="0.25">
      <c r="A67" s="161"/>
      <c r="B67" s="164"/>
      <c r="C67" s="116"/>
      <c r="D67" s="104"/>
      <c r="E67" s="105"/>
      <c r="F67" s="159"/>
      <c r="G67" s="117">
        <f>IF(OR(AND(E67&gt;0,F67&gt;0,C66=2),AND(E67&gt;0,F67&gt;0,C66=4)),E67/F67,0)</f>
        <v>0</v>
      </c>
      <c r="H67" s="120">
        <f>IF(OR(D66=0,D67=0,F67=0,G68=0,C68=3), 0,(MIN(F67,G68,H66/F66*F67,Q66)))</f>
        <v>0</v>
      </c>
      <c r="I67" s="106">
        <f>IF(AND(H67&gt;0,G67&gt;0),FLOOR(H67*G67,1),0)</f>
        <v>0</v>
      </c>
      <c r="J67" s="106">
        <f>IF(OR(AND(I67&gt;0,C66=4),AND(I67&gt;0,C66=2),AND(I67&gt;0,C66=5)),FLOOR(I67*0.34,1),(IF(C66=3,0,0)))</f>
        <v>0</v>
      </c>
      <c r="K67" s="120">
        <f>IF(OR(D66=0,D67=0,F67=0,G68=0,C68=3),0,(MIN(F67,G68,K66/F66*F67,R66)))</f>
        <v>0</v>
      </c>
      <c r="L67" s="106">
        <f>IF(AND(K67&gt;0,G67&gt;0),FLOOR(K67*G67,1),0)</f>
        <v>0</v>
      </c>
      <c r="M67" s="106">
        <f>IF(OR(AND(L67&gt;0,C66=4),AND(L67&gt;0,C66=2),AND(L67&gt;0,C66=5)),FLOOR(L67*0.34,1),(IF(C66=3,0,0)))</f>
        <v>0</v>
      </c>
      <c r="N67" s="168"/>
      <c r="O67" s="169"/>
      <c r="P67" s="99" t="str">
        <f>IF(AND(H66+K66+F67&lt;=D68),"OK","chyba vyplnění")</f>
        <v>OK</v>
      </c>
      <c r="Q67" s="94"/>
      <c r="R67" s="94"/>
      <c r="S67" s="240"/>
    </row>
    <row r="68" spans="1:19" ht="21.9" customHeight="1" thickBot="1" x14ac:dyDescent="0.3">
      <c r="A68" s="162"/>
      <c r="B68" s="165"/>
      <c r="C68" s="118">
        <v>1</v>
      </c>
      <c r="D68" s="110"/>
      <c r="E68" s="111">
        <f>SUM(E66:E67)</f>
        <v>0</v>
      </c>
      <c r="F68" s="112">
        <f>SUM(F66:F67)</f>
        <v>0</v>
      </c>
      <c r="G68" s="122">
        <f>FLOOR(IF(OR(AND(D67&gt;0,C68=2),AND(D67&gt;0,C68=4),AND(C68=3,F66=H66,D67&gt;0)),(F66+F67)/D67*D66,0),4)</f>
        <v>0</v>
      </c>
      <c r="H68" s="121"/>
      <c r="I68" s="113">
        <f>SUM(I66:I67)</f>
        <v>0</v>
      </c>
      <c r="J68" s="113">
        <f>SUM(J66:J67)</f>
        <v>0</v>
      </c>
      <c r="K68" s="121"/>
      <c r="L68" s="113">
        <f>SUM(L66:L67)</f>
        <v>0</v>
      </c>
      <c r="M68" s="113">
        <f>SUM(M66:M67)</f>
        <v>0</v>
      </c>
      <c r="N68" s="170"/>
      <c r="O68" s="171"/>
      <c r="P68" s="100" t="str">
        <f>IF(F68&gt;D68,"chyba vyplnění","OK")</f>
        <v>OK</v>
      </c>
      <c r="Q68" s="96"/>
      <c r="R68" s="96"/>
      <c r="S68" s="241"/>
    </row>
    <row r="69" spans="1:19" ht="21.9" customHeight="1" x14ac:dyDescent="0.25">
      <c r="A69" s="160">
        <v>19</v>
      </c>
      <c r="B69" s="163"/>
      <c r="C69" s="114">
        <v>1</v>
      </c>
      <c r="D69" s="107"/>
      <c r="E69" s="108"/>
      <c r="F69" s="108"/>
      <c r="G69" s="115" t="str">
        <f>IF(AND(E69&gt;0,F69&gt;0),E69/F69,"")</f>
        <v/>
      </c>
      <c r="H69" s="119"/>
      <c r="I69" s="109">
        <f>IF(AND(H69&gt;0,G69&gt;0,E69&gt;0),FLOOR(H69*G69+H71,1),0)</f>
        <v>0</v>
      </c>
      <c r="J69" s="109">
        <f>IF(OR(AND(I69&gt;0,C69=4),AND(I69&gt;0,C69=2),AND(I69&gt;0,C69=5)),FLOOR(I69*0.34,1),(IF(C69=3,0,0)))</f>
        <v>0</v>
      </c>
      <c r="K69" s="119"/>
      <c r="L69" s="109">
        <f>IF(AND(K69&gt;0,G69&gt;0,E69&gt;0),FLOOR(K69*G69+K71,1),0)</f>
        <v>0</v>
      </c>
      <c r="M69" s="109">
        <f>IF(OR(AND(L69&gt;0,C69=4),AND(L69&gt;0,C69=2),AND(L69&gt;0,C69=5)),FLOOR(L69*0.34,1),(IF(C69=3,0,0)))</f>
        <v>0</v>
      </c>
      <c r="N69" s="166"/>
      <c r="O69" s="167"/>
      <c r="P69" s="98" t="str">
        <f>IF(AND(D71&gt;=F69,F69&gt;=H69+K69),"OK","chyba vyplnění")</f>
        <v>OK</v>
      </c>
      <c r="Q69" s="95">
        <f>IFERROR(H69/F69*G71,0)</f>
        <v>0</v>
      </c>
      <c r="R69" s="95">
        <f>IFERROR(K69/F69*G71,0)</f>
        <v>0</v>
      </c>
      <c r="S69" s="239">
        <f>I71+J71+L71+M71</f>
        <v>0</v>
      </c>
    </row>
    <row r="70" spans="1:19" ht="21.9" customHeight="1" x14ac:dyDescent="0.25">
      <c r="A70" s="161"/>
      <c r="B70" s="164"/>
      <c r="C70" s="116"/>
      <c r="D70" s="104"/>
      <c r="E70" s="105"/>
      <c r="F70" s="159"/>
      <c r="G70" s="117">
        <f>IF(OR(AND(E70&gt;0,F70&gt;0,C69=2),AND(E70&gt;0,F70&gt;0,C69=4)),E70/F70,0)</f>
        <v>0</v>
      </c>
      <c r="H70" s="120">
        <f>IF(OR(D69=0,D70=0,F70=0,G71=0,C71=3), 0,(MIN(F70,G71,H69/F69*F70,Q69)))</f>
        <v>0</v>
      </c>
      <c r="I70" s="106">
        <f>IF(AND(H70&gt;0,G70&gt;0),FLOOR(H70*G70,1),0)</f>
        <v>0</v>
      </c>
      <c r="J70" s="106">
        <f>IF(OR(AND(I70&gt;0,C69=4),AND(I70&gt;0,C69=2),AND(I70&gt;0,C69=5)),FLOOR(I70*0.34,1),(IF(C69=3,0,0)))</f>
        <v>0</v>
      </c>
      <c r="K70" s="120">
        <f>IF(OR(D69=0,D70=0,F70=0,G71=0,C71=3),0,(MIN(F70,G71,K69/F69*F70,R69)))</f>
        <v>0</v>
      </c>
      <c r="L70" s="106">
        <f>IF(AND(K70&gt;0,G70&gt;0),FLOOR(K70*G70,1),0)</f>
        <v>0</v>
      </c>
      <c r="M70" s="106">
        <f>IF(OR(AND(L70&gt;0,C69=4),AND(L70&gt;0,C69=2),AND(L70&gt;0,C69=5)),FLOOR(L70*0.34,1),(IF(C69=3,0,0)))</f>
        <v>0</v>
      </c>
      <c r="N70" s="168"/>
      <c r="O70" s="169"/>
      <c r="P70" s="99" t="str">
        <f>IF(AND(H69+K69+F70&lt;=D71),"OK","chyba vyplnění")</f>
        <v>OK</v>
      </c>
      <c r="Q70" s="94"/>
      <c r="R70" s="94"/>
      <c r="S70" s="240"/>
    </row>
    <row r="71" spans="1:19" ht="21.9" customHeight="1" thickBot="1" x14ac:dyDescent="0.3">
      <c r="A71" s="162"/>
      <c r="B71" s="165"/>
      <c r="C71" s="118">
        <v>1</v>
      </c>
      <c r="D71" s="110"/>
      <c r="E71" s="111">
        <f>SUM(E69:E70)</f>
        <v>0</v>
      </c>
      <c r="F71" s="112">
        <f>SUM(F69:F70)</f>
        <v>0</v>
      </c>
      <c r="G71" s="122">
        <f>FLOOR(IF(OR(AND(D70&gt;0,C71=2),AND(D70&gt;0,C71=4),AND(C71=3,F69=H69,D70&gt;0)),(F69+F70)/D70*D69,0),4)</f>
        <v>0</v>
      </c>
      <c r="H71" s="121"/>
      <c r="I71" s="113">
        <f>SUM(I69:I70)</f>
        <v>0</v>
      </c>
      <c r="J71" s="113">
        <f>SUM(J69:J70)</f>
        <v>0</v>
      </c>
      <c r="K71" s="121"/>
      <c r="L71" s="113">
        <f>SUM(L69:L70)</f>
        <v>0</v>
      </c>
      <c r="M71" s="113">
        <f>SUM(M69:M70)</f>
        <v>0</v>
      </c>
      <c r="N71" s="170"/>
      <c r="O71" s="171"/>
      <c r="P71" s="100" t="str">
        <f>IF(F71&gt;D71,"chyba vyplnění","OK")</f>
        <v>OK</v>
      </c>
      <c r="Q71" s="96"/>
      <c r="R71" s="96"/>
      <c r="S71" s="241"/>
    </row>
    <row r="72" spans="1:19" ht="21.9" customHeight="1" x14ac:dyDescent="0.25">
      <c r="A72" s="160">
        <v>20</v>
      </c>
      <c r="B72" s="163"/>
      <c r="C72" s="114">
        <v>1</v>
      </c>
      <c r="D72" s="107"/>
      <c r="E72" s="108"/>
      <c r="F72" s="108"/>
      <c r="G72" s="115" t="str">
        <f>IF(AND(E72&gt;0,F72&gt;0),E72/F72,"")</f>
        <v/>
      </c>
      <c r="H72" s="119"/>
      <c r="I72" s="109">
        <f>IF(AND(H72&gt;0,G72&gt;0,E72&gt;0),FLOOR(H72*G72+H74,1),0)</f>
        <v>0</v>
      </c>
      <c r="J72" s="109">
        <f>IF(OR(AND(I72&gt;0,C72=4),AND(I72&gt;0,C72=2),AND(I72&gt;0,C72=5)),FLOOR(I72*0.34,1),(IF(C72=3,0,0)))</f>
        <v>0</v>
      </c>
      <c r="K72" s="119"/>
      <c r="L72" s="109">
        <f>IF(AND(K72&gt;0,G72&gt;0,E72&gt;0),FLOOR(K72*G72+K74,1),0)</f>
        <v>0</v>
      </c>
      <c r="M72" s="109">
        <f>IF(OR(AND(L72&gt;0,C72=4),AND(L72&gt;0,C72=2),AND(L72&gt;0,C72=5)),FLOOR(L72*0.34,1),(IF(C72=3,0,0)))</f>
        <v>0</v>
      </c>
      <c r="N72" s="166"/>
      <c r="O72" s="167"/>
      <c r="P72" s="98" t="str">
        <f>IF(AND(D74&gt;=F72,F72&gt;=H72+K72),"OK","chyba vyplnění")</f>
        <v>OK</v>
      </c>
      <c r="Q72" s="95">
        <f>IFERROR(H72/F72*G74,0)</f>
        <v>0</v>
      </c>
      <c r="R72" s="95">
        <f>IFERROR(K72/F72*G74,0)</f>
        <v>0</v>
      </c>
      <c r="S72" s="239">
        <f>I74+J74+L74+M74</f>
        <v>0</v>
      </c>
    </row>
    <row r="73" spans="1:19" ht="21.9" customHeight="1" x14ac:dyDescent="0.25">
      <c r="A73" s="161"/>
      <c r="B73" s="164"/>
      <c r="C73" s="116"/>
      <c r="D73" s="104"/>
      <c r="E73" s="105"/>
      <c r="F73" s="159"/>
      <c r="G73" s="117">
        <f>IF(OR(AND(E73&gt;0,F73&gt;0,C72=2),AND(E73&gt;0,F73&gt;0,C72=4)),E73/F73,0)</f>
        <v>0</v>
      </c>
      <c r="H73" s="120">
        <f>IF(OR(D72=0,D73=0,F73=0,G74=0,C74=3), 0,(MIN(F73,G74,H72/F72*F73,Q72)))</f>
        <v>0</v>
      </c>
      <c r="I73" s="106">
        <f>IF(AND(H73&gt;0,G73&gt;0),FLOOR(H73*G73,1),0)</f>
        <v>0</v>
      </c>
      <c r="J73" s="106">
        <f>IF(OR(AND(I73&gt;0,C72=4),AND(I73&gt;0,C72=2),AND(I73&gt;0,C72=5)),FLOOR(I73*0.34,1),(IF(C72=3,0,0)))</f>
        <v>0</v>
      </c>
      <c r="K73" s="120">
        <f>IF(OR(D72=0,D73=0,F73=0,G74=0,C74=3),0,(MIN(F73,G74,K72/F72*F73,R72)))</f>
        <v>0</v>
      </c>
      <c r="L73" s="106">
        <f>IF(AND(K73&gt;0,G73&gt;0),FLOOR(K73*G73,1),0)</f>
        <v>0</v>
      </c>
      <c r="M73" s="106">
        <f>IF(OR(AND(L73&gt;0,C72=4),AND(L73&gt;0,C72=2),AND(L73&gt;0,C72=5)),FLOOR(L73*0.34,1),(IF(C72=3,0,0)))</f>
        <v>0</v>
      </c>
      <c r="N73" s="168"/>
      <c r="O73" s="169"/>
      <c r="P73" s="99" t="str">
        <f>IF(AND(H72+K72+F73&lt;=D74),"OK","chyba vyplnění")</f>
        <v>OK</v>
      </c>
      <c r="Q73" s="94"/>
      <c r="R73" s="94"/>
      <c r="S73" s="240"/>
    </row>
    <row r="74" spans="1:19" ht="21.9" customHeight="1" thickBot="1" x14ac:dyDescent="0.3">
      <c r="A74" s="162"/>
      <c r="B74" s="165"/>
      <c r="C74" s="118">
        <v>1</v>
      </c>
      <c r="D74" s="110"/>
      <c r="E74" s="111">
        <f>SUM(E72:E73)</f>
        <v>0</v>
      </c>
      <c r="F74" s="112">
        <f>SUM(F72:F73)</f>
        <v>0</v>
      </c>
      <c r="G74" s="122">
        <f>FLOOR(IF(OR(AND(D73&gt;0,C74=2),AND(D73&gt;0,C74=4),AND(C74=3,F72=H72,D73&gt;0)),(F72+F73)/D73*D72,0),4)</f>
        <v>0</v>
      </c>
      <c r="H74" s="121"/>
      <c r="I74" s="113">
        <f>SUM(I72:I73)</f>
        <v>0</v>
      </c>
      <c r="J74" s="113">
        <f>SUM(J72:J73)</f>
        <v>0</v>
      </c>
      <c r="K74" s="121"/>
      <c r="L74" s="113">
        <f>SUM(L72:L73)</f>
        <v>0</v>
      </c>
      <c r="M74" s="113">
        <f>SUM(M72:M73)</f>
        <v>0</v>
      </c>
      <c r="N74" s="170"/>
      <c r="O74" s="171"/>
      <c r="P74" s="100" t="str">
        <f>IF(F74&gt;D74,"chyba vyplnění","OK")</f>
        <v>OK</v>
      </c>
      <c r="Q74" s="96"/>
      <c r="R74" s="96"/>
      <c r="S74" s="241"/>
    </row>
    <row r="75" spans="1:19" ht="21.9" customHeight="1" x14ac:dyDescent="0.25">
      <c r="A75" s="160">
        <v>21</v>
      </c>
      <c r="B75" s="163"/>
      <c r="C75" s="114">
        <v>1</v>
      </c>
      <c r="D75" s="107"/>
      <c r="E75" s="108"/>
      <c r="F75" s="108"/>
      <c r="G75" s="115" t="str">
        <f>IF(AND(E75&gt;0,F75&gt;0),E75/F75,"")</f>
        <v/>
      </c>
      <c r="H75" s="119"/>
      <c r="I75" s="109">
        <f>IF(AND(H75&gt;0,G75&gt;0,E75&gt;0),FLOOR(H75*G75+H77,1),0)</f>
        <v>0</v>
      </c>
      <c r="J75" s="109">
        <f>IF(OR(AND(I75&gt;0,C75=4),AND(I75&gt;0,C75=2),AND(I75&gt;0,C75=5)),FLOOR(I75*0.34,1),(IF(C75=3,0,0)))</f>
        <v>0</v>
      </c>
      <c r="K75" s="119"/>
      <c r="L75" s="109">
        <f>IF(AND(K75&gt;0,G75&gt;0,E75&gt;0),FLOOR(K75*G75+K77,1),0)</f>
        <v>0</v>
      </c>
      <c r="M75" s="109">
        <f>IF(OR(AND(L75&gt;0,C75=4),AND(L75&gt;0,C75=2),AND(L75&gt;0,C75=5)),FLOOR(L75*0.34,1),(IF(C75=3,0,0)))</f>
        <v>0</v>
      </c>
      <c r="N75" s="166"/>
      <c r="O75" s="167"/>
      <c r="P75" s="98" t="str">
        <f>IF(AND(D77&gt;=F75,F75&gt;=H75+K75),"OK","chyba vyplnění")</f>
        <v>OK</v>
      </c>
      <c r="Q75" s="95">
        <f>IFERROR(H75/F75*G77,0)</f>
        <v>0</v>
      </c>
      <c r="R75" s="95">
        <f>IFERROR(K75/F75*G77,0)</f>
        <v>0</v>
      </c>
      <c r="S75" s="239">
        <f>I77+J77+L77+M77</f>
        <v>0</v>
      </c>
    </row>
    <row r="76" spans="1:19" ht="21.9" customHeight="1" x14ac:dyDescent="0.25">
      <c r="A76" s="161"/>
      <c r="B76" s="164"/>
      <c r="C76" s="116"/>
      <c r="D76" s="104"/>
      <c r="E76" s="105"/>
      <c r="F76" s="159"/>
      <c r="G76" s="117">
        <f>IF(OR(AND(E76&gt;0,F76&gt;0,C75=2),AND(E76&gt;0,F76&gt;0,C75=4)),E76/F76,0)</f>
        <v>0</v>
      </c>
      <c r="H76" s="120">
        <f>IF(OR(D75=0,D76=0,F76=0,G77=0,C77=3), 0,(MIN(F76,G77,H75/F75*F76,Q75)))</f>
        <v>0</v>
      </c>
      <c r="I76" s="106">
        <f>IF(AND(H76&gt;0,G76&gt;0),FLOOR(H76*G76,1),0)</f>
        <v>0</v>
      </c>
      <c r="J76" s="106">
        <f>IF(OR(AND(I76&gt;0,C75=4),AND(I76&gt;0,C75=2),AND(I76&gt;0,C75=5)),FLOOR(I76*0.34,1),(IF(C75=3,0,0)))</f>
        <v>0</v>
      </c>
      <c r="K76" s="120">
        <f>IF(OR(D75=0,D76=0,F76=0,G77=0,C77=3),0,(MIN(F76,G77,K75/F75*F76,R75)))</f>
        <v>0</v>
      </c>
      <c r="L76" s="106">
        <f>IF(AND(K76&gt;0,G76&gt;0),FLOOR(K76*G76,1),0)</f>
        <v>0</v>
      </c>
      <c r="M76" s="106">
        <f>IF(OR(AND(L76&gt;0,C75=4),AND(L76&gt;0,C75=2),AND(L76&gt;0,C75=5)),FLOOR(L76*0.34,1),(IF(C75=3,0,0)))</f>
        <v>0</v>
      </c>
      <c r="N76" s="168"/>
      <c r="O76" s="169"/>
      <c r="P76" s="99" t="str">
        <f>IF(AND(H75+K75+F76&lt;=D77),"OK","chyba vyplnění")</f>
        <v>OK</v>
      </c>
      <c r="Q76" s="94"/>
      <c r="R76" s="94"/>
      <c r="S76" s="240"/>
    </row>
    <row r="77" spans="1:19" ht="21.9" customHeight="1" thickBot="1" x14ac:dyDescent="0.3">
      <c r="A77" s="162"/>
      <c r="B77" s="165"/>
      <c r="C77" s="118">
        <v>1</v>
      </c>
      <c r="D77" s="110"/>
      <c r="E77" s="111">
        <f>SUM(E75:E76)</f>
        <v>0</v>
      </c>
      <c r="F77" s="112">
        <f>SUM(F75:F76)</f>
        <v>0</v>
      </c>
      <c r="G77" s="122">
        <f>FLOOR(IF(OR(AND(D76&gt;0,C77=2),AND(D76&gt;0,C77=4),AND(C77=3,F75=H75,D76&gt;0)),(F75+F76)/D76*D75,0),4)</f>
        <v>0</v>
      </c>
      <c r="H77" s="121"/>
      <c r="I77" s="113">
        <f>SUM(I75:I76)</f>
        <v>0</v>
      </c>
      <c r="J77" s="113">
        <f>SUM(J75:J76)</f>
        <v>0</v>
      </c>
      <c r="K77" s="121"/>
      <c r="L77" s="113">
        <f>SUM(L75:L76)</f>
        <v>0</v>
      </c>
      <c r="M77" s="113">
        <f>SUM(M75:M76)</f>
        <v>0</v>
      </c>
      <c r="N77" s="170"/>
      <c r="O77" s="171"/>
      <c r="P77" s="100" t="str">
        <f>IF(F77&gt;D77,"chyba vyplnění","OK")</f>
        <v>OK</v>
      </c>
      <c r="Q77" s="96"/>
      <c r="R77" s="96"/>
      <c r="S77" s="241"/>
    </row>
    <row r="78" spans="1:19" ht="21.9" customHeight="1" x14ac:dyDescent="0.25">
      <c r="A78" s="160">
        <v>22</v>
      </c>
      <c r="B78" s="163"/>
      <c r="C78" s="114">
        <v>1</v>
      </c>
      <c r="D78" s="107"/>
      <c r="E78" s="108"/>
      <c r="F78" s="108"/>
      <c r="G78" s="115" t="str">
        <f>IF(AND(E78&gt;0,F78&gt;0),E78/F78,"")</f>
        <v/>
      </c>
      <c r="H78" s="119"/>
      <c r="I78" s="109">
        <f>IF(AND(H78&gt;0,G78&gt;0,E78&gt;0),FLOOR(H78*G78+H80,1),0)</f>
        <v>0</v>
      </c>
      <c r="J78" s="109">
        <f>IF(OR(AND(I78&gt;0,C78=4),AND(I78&gt;0,C78=2),AND(I78&gt;0,C78=5)),FLOOR(I78*0.34,1),(IF(C78=3,0,0)))</f>
        <v>0</v>
      </c>
      <c r="K78" s="119"/>
      <c r="L78" s="109">
        <f>IF(AND(K78&gt;0,G78&gt;0,E78&gt;0),FLOOR(K78*G78+K80,1),0)</f>
        <v>0</v>
      </c>
      <c r="M78" s="109">
        <f>IF(OR(AND(L78&gt;0,C78=4),AND(L78&gt;0,C78=2),AND(L78&gt;0,C78=5)),FLOOR(L78*0.34,1),(IF(C78=3,0,0)))</f>
        <v>0</v>
      </c>
      <c r="N78" s="166"/>
      <c r="O78" s="167"/>
      <c r="P78" s="98" t="str">
        <f>IF(AND(D80&gt;=F78,F78&gt;=H78+K78),"OK","chyba vyplnění")</f>
        <v>OK</v>
      </c>
      <c r="Q78" s="95">
        <f>IFERROR(H78/F78*G80,0)</f>
        <v>0</v>
      </c>
      <c r="R78" s="95">
        <f>IFERROR(K78/F78*G80,0)</f>
        <v>0</v>
      </c>
      <c r="S78" s="239">
        <f>I80+J80+L80+M80</f>
        <v>0</v>
      </c>
    </row>
    <row r="79" spans="1:19" ht="21.9" customHeight="1" x14ac:dyDescent="0.25">
      <c r="A79" s="161"/>
      <c r="B79" s="164"/>
      <c r="C79" s="116"/>
      <c r="D79" s="104"/>
      <c r="E79" s="105"/>
      <c r="F79" s="159"/>
      <c r="G79" s="117">
        <f>IF(OR(AND(E79&gt;0,F79&gt;0,C78=2),AND(E79&gt;0,F79&gt;0,C78=4)),E79/F79,0)</f>
        <v>0</v>
      </c>
      <c r="H79" s="120">
        <f>IF(OR(D78=0,D79=0,F79=0,G80=0,C80=3), 0,(MIN(F79,G80,H78/F78*F79,Q78)))</f>
        <v>0</v>
      </c>
      <c r="I79" s="106">
        <f>IF(AND(H79&gt;0,G79&gt;0),FLOOR(H79*G79,1),0)</f>
        <v>0</v>
      </c>
      <c r="J79" s="106">
        <f>IF(OR(AND(I79&gt;0,C78=4),AND(I79&gt;0,C78=2),AND(I79&gt;0,C78=5)),FLOOR(I79*0.34,1),(IF(C78=3,0,0)))</f>
        <v>0</v>
      </c>
      <c r="K79" s="120">
        <f>IF(OR(D78=0,D79=0,F79=0,G80=0,C80=3),0,(MIN(F79,G80,K78/F78*F79,R78)))</f>
        <v>0</v>
      </c>
      <c r="L79" s="106">
        <f>IF(AND(K79&gt;0,G79&gt;0),FLOOR(K79*G79,1),0)</f>
        <v>0</v>
      </c>
      <c r="M79" s="106">
        <f>IF(OR(AND(L79&gt;0,C78=4),AND(L79&gt;0,C78=2),AND(L79&gt;0,C78=5)),FLOOR(L79*0.34,1),(IF(C78=3,0,0)))</f>
        <v>0</v>
      </c>
      <c r="N79" s="168"/>
      <c r="O79" s="169"/>
      <c r="P79" s="99" t="str">
        <f>IF(AND(H78+K78+F79&lt;=D80),"OK","chyba vyplnění")</f>
        <v>OK</v>
      </c>
      <c r="Q79" s="94"/>
      <c r="R79" s="94"/>
      <c r="S79" s="240"/>
    </row>
    <row r="80" spans="1:19" ht="21.9" customHeight="1" thickBot="1" x14ac:dyDescent="0.3">
      <c r="A80" s="162"/>
      <c r="B80" s="165"/>
      <c r="C80" s="118">
        <v>1</v>
      </c>
      <c r="D80" s="110"/>
      <c r="E80" s="111">
        <f>SUM(E78:E79)</f>
        <v>0</v>
      </c>
      <c r="F80" s="112">
        <f>SUM(F78:F79)</f>
        <v>0</v>
      </c>
      <c r="G80" s="122">
        <f>FLOOR(IF(OR(AND(D79&gt;0,C80=2),AND(D79&gt;0,C80=4),AND(C80=3,F78=H78,D79&gt;0)),(F78+F79)/D79*D78,0),4)</f>
        <v>0</v>
      </c>
      <c r="H80" s="121"/>
      <c r="I80" s="113">
        <f>SUM(I78:I79)</f>
        <v>0</v>
      </c>
      <c r="J80" s="113">
        <f>SUM(J78:J79)</f>
        <v>0</v>
      </c>
      <c r="K80" s="121"/>
      <c r="L80" s="113">
        <f>SUM(L78:L79)</f>
        <v>0</v>
      </c>
      <c r="M80" s="113">
        <f>SUM(M78:M79)</f>
        <v>0</v>
      </c>
      <c r="N80" s="170"/>
      <c r="O80" s="171"/>
      <c r="P80" s="100" t="str">
        <f>IF(F80&gt;D80,"chyba vyplnění","OK")</f>
        <v>OK</v>
      </c>
      <c r="Q80" s="96"/>
      <c r="R80" s="96"/>
      <c r="S80" s="241"/>
    </row>
    <row r="81" spans="1:19" ht="21.9" customHeight="1" x14ac:dyDescent="0.25">
      <c r="A81" s="160">
        <v>23</v>
      </c>
      <c r="B81" s="163"/>
      <c r="C81" s="114">
        <v>1</v>
      </c>
      <c r="D81" s="107"/>
      <c r="E81" s="108"/>
      <c r="F81" s="108"/>
      <c r="G81" s="115" t="str">
        <f>IF(AND(E81&gt;0,F81&gt;0),E81/F81,"")</f>
        <v/>
      </c>
      <c r="H81" s="119"/>
      <c r="I81" s="109">
        <f>IF(AND(H81&gt;0,G81&gt;0,E81&gt;0),FLOOR(H81*G81+H83,1),0)</f>
        <v>0</v>
      </c>
      <c r="J81" s="109">
        <f>IF(OR(AND(I81&gt;0,C81=4),AND(I81&gt;0,C81=2),AND(I81&gt;0,C81=5)),FLOOR(I81*0.34,1),(IF(C81=3,0,0)))</f>
        <v>0</v>
      </c>
      <c r="K81" s="119"/>
      <c r="L81" s="109">
        <f>IF(AND(K81&gt;0,G81&gt;0,E81&gt;0),FLOOR(K81*G81+K83,1),0)</f>
        <v>0</v>
      </c>
      <c r="M81" s="109">
        <f>IF(OR(AND(L81&gt;0,C81=4),AND(L81&gt;0,C81=2),AND(L81&gt;0,C81=5)),FLOOR(L81*0.34,1),(IF(C81=3,0,0)))</f>
        <v>0</v>
      </c>
      <c r="N81" s="166"/>
      <c r="O81" s="167"/>
      <c r="P81" s="98" t="str">
        <f>IF(AND(D83&gt;=F81,F81&gt;=H81+K81),"OK","chyba vyplnění")</f>
        <v>OK</v>
      </c>
      <c r="Q81" s="95">
        <f>IFERROR(H81/F81*G83,0)</f>
        <v>0</v>
      </c>
      <c r="R81" s="95">
        <f>IFERROR(K81/F81*G83,0)</f>
        <v>0</v>
      </c>
      <c r="S81" s="239">
        <f>I83+J83+L83+M83</f>
        <v>0</v>
      </c>
    </row>
    <row r="82" spans="1:19" ht="21.9" customHeight="1" x14ac:dyDescent="0.25">
      <c r="A82" s="161"/>
      <c r="B82" s="164"/>
      <c r="C82" s="116"/>
      <c r="D82" s="104"/>
      <c r="E82" s="105"/>
      <c r="F82" s="159"/>
      <c r="G82" s="117">
        <f>IF(OR(AND(E82&gt;0,F82&gt;0,C81=2),AND(E82&gt;0,F82&gt;0,C81=4)),E82/F82,0)</f>
        <v>0</v>
      </c>
      <c r="H82" s="120">
        <f>IF(OR(D81=0,D82=0,F82=0,G83=0,C83=3), 0,(MIN(F82,G83,H81/F81*F82,Q81)))</f>
        <v>0</v>
      </c>
      <c r="I82" s="106">
        <f>IF(AND(H82&gt;0,G82&gt;0),FLOOR(H82*G82,1),0)</f>
        <v>0</v>
      </c>
      <c r="J82" s="106">
        <f>IF(OR(AND(I82&gt;0,C81=4),AND(I82&gt;0,C81=2),AND(I82&gt;0,C81=5)),FLOOR(I82*0.34,1),(IF(C81=3,0,0)))</f>
        <v>0</v>
      </c>
      <c r="K82" s="120">
        <f>IF(OR(D81=0,D82=0,F82=0,G83=0,C83=3),0,(MIN(F82,G83,K81/F81*F82,R81)))</f>
        <v>0</v>
      </c>
      <c r="L82" s="106">
        <f>IF(AND(K82&gt;0,G82&gt;0),FLOOR(K82*G82,1),0)</f>
        <v>0</v>
      </c>
      <c r="M82" s="106">
        <f>IF(OR(AND(L82&gt;0,C81=4),AND(L82&gt;0,C81=2),AND(L82&gt;0,C81=5)),FLOOR(L82*0.34,1),(IF(C81=3,0,0)))</f>
        <v>0</v>
      </c>
      <c r="N82" s="168"/>
      <c r="O82" s="169"/>
      <c r="P82" s="99" t="str">
        <f>IF(AND(H81+K81+F82&lt;=D83),"OK","chyba vyplnění")</f>
        <v>OK</v>
      </c>
      <c r="Q82" s="94"/>
      <c r="R82" s="94"/>
      <c r="S82" s="240"/>
    </row>
    <row r="83" spans="1:19" ht="21.9" customHeight="1" thickBot="1" x14ac:dyDescent="0.3">
      <c r="A83" s="162"/>
      <c r="B83" s="165"/>
      <c r="C83" s="118">
        <v>1</v>
      </c>
      <c r="D83" s="110"/>
      <c r="E83" s="111">
        <f>SUM(E81:E82)</f>
        <v>0</v>
      </c>
      <c r="F83" s="112">
        <f>SUM(F81:F82)</f>
        <v>0</v>
      </c>
      <c r="G83" s="122">
        <f>FLOOR(IF(OR(AND(D82&gt;0,C83=2),AND(D82&gt;0,C83=4),AND(C83=3,F81=H81,D82&gt;0)),(F81+F82)/D82*D81,0),4)</f>
        <v>0</v>
      </c>
      <c r="H83" s="121"/>
      <c r="I83" s="113">
        <f>SUM(I81:I82)</f>
        <v>0</v>
      </c>
      <c r="J83" s="113">
        <f>SUM(J81:J82)</f>
        <v>0</v>
      </c>
      <c r="K83" s="121"/>
      <c r="L83" s="113">
        <f>SUM(L81:L82)</f>
        <v>0</v>
      </c>
      <c r="M83" s="113">
        <f>SUM(M81:M82)</f>
        <v>0</v>
      </c>
      <c r="N83" s="170"/>
      <c r="O83" s="171"/>
      <c r="P83" s="100" t="str">
        <f>IF(F83&gt;D83,"chyba vyplnění","OK")</f>
        <v>OK</v>
      </c>
      <c r="Q83" s="96"/>
      <c r="R83" s="96"/>
      <c r="S83" s="241"/>
    </row>
    <row r="84" spans="1:19" ht="21.9" customHeight="1" x14ac:dyDescent="0.25">
      <c r="A84" s="160">
        <v>24</v>
      </c>
      <c r="B84" s="163"/>
      <c r="C84" s="114">
        <v>1</v>
      </c>
      <c r="D84" s="107"/>
      <c r="E84" s="108"/>
      <c r="F84" s="108"/>
      <c r="G84" s="115" t="str">
        <f>IF(AND(E84&gt;0,F84&gt;0),E84/F84,"")</f>
        <v/>
      </c>
      <c r="H84" s="119"/>
      <c r="I84" s="109">
        <f>IF(AND(H84&gt;0,G84&gt;0,E84&gt;0),FLOOR(H84*G84+H86,1),0)</f>
        <v>0</v>
      </c>
      <c r="J84" s="109">
        <f>IF(OR(AND(I84&gt;0,C84=4),AND(I84&gt;0,C84=2),AND(I84&gt;0,C84=5)),FLOOR(I84*0.34,1),(IF(C84=3,0,0)))</f>
        <v>0</v>
      </c>
      <c r="K84" s="119"/>
      <c r="L84" s="109">
        <f>IF(AND(K84&gt;0,G84&gt;0,E84&gt;0),FLOOR(K84*G84+K86,1),0)</f>
        <v>0</v>
      </c>
      <c r="M84" s="109">
        <f>IF(OR(AND(L84&gt;0,C84=4),AND(L84&gt;0,C84=2),AND(L84&gt;0,C84=5)),FLOOR(L84*0.34,1),(IF(C84=3,0,0)))</f>
        <v>0</v>
      </c>
      <c r="N84" s="166"/>
      <c r="O84" s="167"/>
      <c r="P84" s="98" t="str">
        <f>IF(AND(D86&gt;=F84,F84&gt;=H84+K84),"OK","chyba vyplnění")</f>
        <v>OK</v>
      </c>
      <c r="Q84" s="95">
        <f>IFERROR(H84/F84*G86,0)</f>
        <v>0</v>
      </c>
      <c r="R84" s="95">
        <f>IFERROR(K84/F84*G86,0)</f>
        <v>0</v>
      </c>
      <c r="S84" s="239">
        <f>I86+J86+L86+M86</f>
        <v>0</v>
      </c>
    </row>
    <row r="85" spans="1:19" ht="21.9" customHeight="1" x14ac:dyDescent="0.25">
      <c r="A85" s="161"/>
      <c r="B85" s="164"/>
      <c r="C85" s="116"/>
      <c r="D85" s="104"/>
      <c r="E85" s="105"/>
      <c r="F85" s="159"/>
      <c r="G85" s="117">
        <f>IF(OR(AND(E85&gt;0,F85&gt;0,C84=2),AND(E85&gt;0,F85&gt;0,C84=4)),E85/F85,0)</f>
        <v>0</v>
      </c>
      <c r="H85" s="120">
        <f>IF(OR(D84=0,D85=0,F85=0,G86=0,C86=3), 0,(MIN(F85,G86,H84/F84*F85,Q84)))</f>
        <v>0</v>
      </c>
      <c r="I85" s="106">
        <f>IF(AND(H85&gt;0,G85&gt;0),FLOOR(H85*G85,1),0)</f>
        <v>0</v>
      </c>
      <c r="J85" s="106">
        <f>IF(OR(AND(I85&gt;0,C84=4),AND(I85&gt;0,C84=2),AND(I85&gt;0,C84=5)),FLOOR(I85*0.34,1),(IF(C84=3,0,0)))</f>
        <v>0</v>
      </c>
      <c r="K85" s="120">
        <f>IF(OR(D84=0,D85=0,F85=0,G86=0,C86=3),0,(MIN(F85,G86,K84/F84*F85,R84)))</f>
        <v>0</v>
      </c>
      <c r="L85" s="106">
        <f>IF(AND(K85&gt;0,G85&gt;0),FLOOR(K85*G85,1),0)</f>
        <v>0</v>
      </c>
      <c r="M85" s="106">
        <f>IF(OR(AND(L85&gt;0,C84=4),AND(L85&gt;0,C84=2),AND(L85&gt;0,C84=5)),FLOOR(L85*0.34,1),(IF(C84=3,0,0)))</f>
        <v>0</v>
      </c>
      <c r="N85" s="168"/>
      <c r="O85" s="169"/>
      <c r="P85" s="99" t="str">
        <f>IF(AND(H84+K84+F85&lt;=D86),"OK","chyba vyplnění")</f>
        <v>OK</v>
      </c>
      <c r="Q85" s="94"/>
      <c r="R85" s="94"/>
      <c r="S85" s="240"/>
    </row>
    <row r="86" spans="1:19" ht="21.9" customHeight="1" thickBot="1" x14ac:dyDescent="0.3">
      <c r="A86" s="162"/>
      <c r="B86" s="165"/>
      <c r="C86" s="118">
        <v>1</v>
      </c>
      <c r="D86" s="110"/>
      <c r="E86" s="111">
        <f>SUM(E84:E85)</f>
        <v>0</v>
      </c>
      <c r="F86" s="112">
        <f>SUM(F84:F85)</f>
        <v>0</v>
      </c>
      <c r="G86" s="122">
        <f>FLOOR(IF(OR(AND(D85&gt;0,C86=2),AND(D85&gt;0,C86=4),AND(C86=3,F84=H84,D85&gt;0)),(F84+F85)/D85*D84,0),4)</f>
        <v>0</v>
      </c>
      <c r="H86" s="121"/>
      <c r="I86" s="113">
        <f>SUM(I84:I85)</f>
        <v>0</v>
      </c>
      <c r="J86" s="113">
        <f>SUM(J84:J85)</f>
        <v>0</v>
      </c>
      <c r="K86" s="121"/>
      <c r="L86" s="113">
        <f>SUM(L84:L85)</f>
        <v>0</v>
      </c>
      <c r="M86" s="113">
        <f>SUM(M84:M85)</f>
        <v>0</v>
      </c>
      <c r="N86" s="170"/>
      <c r="O86" s="171"/>
      <c r="P86" s="100" t="str">
        <f>IF(F86&gt;D86,"chyba vyplnění","OK")</f>
        <v>OK</v>
      </c>
      <c r="Q86" s="96"/>
      <c r="R86" s="96"/>
      <c r="S86" s="241"/>
    </row>
    <row r="87" spans="1:19" ht="21.9" customHeight="1" x14ac:dyDescent="0.25">
      <c r="A87" s="160">
        <v>25</v>
      </c>
      <c r="B87" s="163"/>
      <c r="C87" s="114">
        <v>1</v>
      </c>
      <c r="D87" s="107"/>
      <c r="E87" s="108"/>
      <c r="F87" s="108"/>
      <c r="G87" s="115" t="str">
        <f>IF(AND(E87&gt;0,F87&gt;0),E87/F87,"")</f>
        <v/>
      </c>
      <c r="H87" s="119"/>
      <c r="I87" s="109">
        <f>IF(AND(H87&gt;0,G87&gt;0,E87&gt;0),FLOOR(H87*G87+H89,1),0)</f>
        <v>0</v>
      </c>
      <c r="J87" s="109">
        <f>IF(OR(AND(I87&gt;0,C87=4),AND(I87&gt;0,C87=2),AND(I87&gt;0,C87=5)),FLOOR(I87*0.34,1),(IF(C87=3,0,0)))</f>
        <v>0</v>
      </c>
      <c r="K87" s="119"/>
      <c r="L87" s="109">
        <f>IF(AND(K87&gt;0,G87&gt;0,E87&gt;0),FLOOR(K87*G87+K89,1),0)</f>
        <v>0</v>
      </c>
      <c r="M87" s="109">
        <f>IF(OR(AND(L87&gt;0,C87=4),AND(L87&gt;0,C87=2),AND(L87&gt;0,C87=5)),FLOOR(L87*0.34,1),(IF(C87=3,0,0)))</f>
        <v>0</v>
      </c>
      <c r="N87" s="166"/>
      <c r="O87" s="167"/>
      <c r="P87" s="98" t="str">
        <f>IF(AND(D89&gt;=F87,F87&gt;=H87+K87),"OK","chyba vyplnění")</f>
        <v>OK</v>
      </c>
      <c r="Q87" s="95">
        <f>IFERROR(H87/F87*G89,0)</f>
        <v>0</v>
      </c>
      <c r="R87" s="95">
        <f>IFERROR(K87/F87*G89,0)</f>
        <v>0</v>
      </c>
      <c r="S87" s="239">
        <f>I89+J89+L89+M89</f>
        <v>0</v>
      </c>
    </row>
    <row r="88" spans="1:19" ht="21.9" customHeight="1" x14ac:dyDescent="0.25">
      <c r="A88" s="161"/>
      <c r="B88" s="164"/>
      <c r="C88" s="116"/>
      <c r="D88" s="104"/>
      <c r="E88" s="105"/>
      <c r="F88" s="159"/>
      <c r="G88" s="117">
        <f>IF(OR(AND(E88&gt;0,F88&gt;0,C87=2),AND(E88&gt;0,F88&gt;0,C87=4)),E88/F88,0)</f>
        <v>0</v>
      </c>
      <c r="H88" s="120">
        <f>IF(OR(D87=0,D88=0,F88=0,G89=0,C89=3), 0,(MIN(F88,G89,H87/F87*F88,Q87)))</f>
        <v>0</v>
      </c>
      <c r="I88" s="106">
        <f>IF(AND(H88&gt;0,G88&gt;0),FLOOR(H88*G88,1),0)</f>
        <v>0</v>
      </c>
      <c r="J88" s="106">
        <f>IF(OR(AND(I88&gt;0,C87=4),AND(I88&gt;0,C87=2),AND(I88&gt;0,C87=5)),FLOOR(I88*0.34,1),(IF(C87=3,0,0)))</f>
        <v>0</v>
      </c>
      <c r="K88" s="120">
        <f>IF(OR(D87=0,D88=0,F88=0,G89=0,C89=3),0,(MIN(F88,G89,K87/F87*F88,R87)))</f>
        <v>0</v>
      </c>
      <c r="L88" s="106">
        <f>IF(AND(K88&gt;0,G88&gt;0),FLOOR(K88*G88,1),0)</f>
        <v>0</v>
      </c>
      <c r="M88" s="106">
        <f>IF(OR(AND(L88&gt;0,C87=4),AND(L88&gt;0,C87=2),AND(L88&gt;0,C87=5)),FLOOR(L88*0.34,1),(IF(C87=3,0,0)))</f>
        <v>0</v>
      </c>
      <c r="N88" s="168"/>
      <c r="O88" s="169"/>
      <c r="P88" s="99" t="str">
        <f>IF(AND(H87+K87+F88&lt;=D89),"OK","chyba vyplnění")</f>
        <v>OK</v>
      </c>
      <c r="Q88" s="94"/>
      <c r="R88" s="94"/>
      <c r="S88" s="240"/>
    </row>
    <row r="89" spans="1:19" ht="21.9" customHeight="1" thickBot="1" x14ac:dyDescent="0.3">
      <c r="A89" s="162"/>
      <c r="B89" s="165"/>
      <c r="C89" s="118">
        <v>1</v>
      </c>
      <c r="D89" s="110"/>
      <c r="E89" s="111">
        <f>SUM(E87:E88)</f>
        <v>0</v>
      </c>
      <c r="F89" s="112">
        <f>SUM(F87:F88)</f>
        <v>0</v>
      </c>
      <c r="G89" s="122">
        <f>FLOOR(IF(OR(AND(D88&gt;0,C89=2),AND(D88&gt;0,C89=4),AND(C89=3,F87=H87,D88&gt;0)),(F87+F88)/D88*D87,0),4)</f>
        <v>0</v>
      </c>
      <c r="H89" s="121"/>
      <c r="I89" s="113">
        <f>SUM(I87:I88)</f>
        <v>0</v>
      </c>
      <c r="J89" s="113">
        <f>SUM(J87:J88)</f>
        <v>0</v>
      </c>
      <c r="K89" s="121"/>
      <c r="L89" s="113">
        <f>SUM(L87:L88)</f>
        <v>0</v>
      </c>
      <c r="M89" s="113">
        <f>SUM(M87:M88)</f>
        <v>0</v>
      </c>
      <c r="N89" s="170"/>
      <c r="O89" s="171"/>
      <c r="P89" s="100" t="str">
        <f>IF(F89&gt;D89,"chyba vyplnění","OK")</f>
        <v>OK</v>
      </c>
      <c r="Q89" s="96"/>
      <c r="R89" s="96"/>
      <c r="S89" s="241"/>
    </row>
    <row r="90" spans="1:19" ht="21.9" customHeight="1" x14ac:dyDescent="0.25">
      <c r="A90" s="160">
        <v>26</v>
      </c>
      <c r="B90" s="163"/>
      <c r="C90" s="114">
        <v>1</v>
      </c>
      <c r="D90" s="107"/>
      <c r="E90" s="108"/>
      <c r="F90" s="108"/>
      <c r="G90" s="115" t="str">
        <f>IF(AND(E90&gt;0,F90&gt;0),E90/F90,"")</f>
        <v/>
      </c>
      <c r="H90" s="119"/>
      <c r="I90" s="109">
        <f>IF(AND(H90&gt;0,G90&gt;0,E90&gt;0),FLOOR(H90*G90+H92,1),0)</f>
        <v>0</v>
      </c>
      <c r="J90" s="109">
        <f>IF(OR(AND(I90&gt;0,C90=4),AND(I90&gt;0,C90=2),AND(I90&gt;0,C90=5)),FLOOR(I90*0.34,1),(IF(C90=3,0,0)))</f>
        <v>0</v>
      </c>
      <c r="K90" s="119"/>
      <c r="L90" s="109">
        <f>IF(AND(K90&gt;0,G90&gt;0,E90&gt;0),FLOOR(K90*G90+K92,1),0)</f>
        <v>0</v>
      </c>
      <c r="M90" s="109">
        <f>IF(OR(AND(L90&gt;0,C90=4),AND(L90&gt;0,C90=2),AND(L90&gt;0,C90=5)),FLOOR(L90*0.34,1),(IF(C90=3,0,0)))</f>
        <v>0</v>
      </c>
      <c r="N90" s="166"/>
      <c r="O90" s="167"/>
      <c r="P90" s="98" t="str">
        <f>IF(AND(D92&gt;=F90,F90&gt;=H90+K90),"OK","chyba vyplnění")</f>
        <v>OK</v>
      </c>
      <c r="Q90" s="95">
        <f>IFERROR(H90/F90*G92,0)</f>
        <v>0</v>
      </c>
      <c r="R90" s="95">
        <f>IFERROR(K90/F90*G92,0)</f>
        <v>0</v>
      </c>
      <c r="S90" s="239">
        <f>I92+J92+L92+M92</f>
        <v>0</v>
      </c>
    </row>
    <row r="91" spans="1:19" ht="21.9" customHeight="1" x14ac:dyDescent="0.25">
      <c r="A91" s="161"/>
      <c r="B91" s="164"/>
      <c r="C91" s="116"/>
      <c r="D91" s="104"/>
      <c r="E91" s="105"/>
      <c r="F91" s="159"/>
      <c r="G91" s="117">
        <f>IF(OR(AND(E91&gt;0,F91&gt;0,C90=2),AND(E91&gt;0,F91&gt;0,C90=4)),E91/F91,0)</f>
        <v>0</v>
      </c>
      <c r="H91" s="120">
        <f>IF(OR(D90=0,D91=0,F91=0,G92=0,C92=3), 0,(MIN(F91,G92,H90/F90*F91,Q90)))</f>
        <v>0</v>
      </c>
      <c r="I91" s="106">
        <f>IF(AND(H91&gt;0,G91&gt;0),FLOOR(H91*G91,1),0)</f>
        <v>0</v>
      </c>
      <c r="J91" s="106">
        <f>IF(OR(AND(I91&gt;0,C90=4),AND(I91&gt;0,C90=2),AND(I91&gt;0,C90=5)),FLOOR(I91*0.34,1),(IF(C90=3,0,0)))</f>
        <v>0</v>
      </c>
      <c r="K91" s="120">
        <f>IF(OR(D90=0,D91=0,F91=0,G92=0,C92=3),0,(MIN(F91,G92,K90/F90*F91,R90)))</f>
        <v>0</v>
      </c>
      <c r="L91" s="106">
        <f>IF(AND(K91&gt;0,G91&gt;0),FLOOR(K91*G91,1),0)</f>
        <v>0</v>
      </c>
      <c r="M91" s="106">
        <f>IF(OR(AND(L91&gt;0,C90=4),AND(L91&gt;0,C90=2),AND(L91&gt;0,C90=5)),FLOOR(L91*0.34,1),(IF(C90=3,0,0)))</f>
        <v>0</v>
      </c>
      <c r="N91" s="168"/>
      <c r="O91" s="169"/>
      <c r="P91" s="99" t="str">
        <f>IF(AND(H90+K90+F91&lt;=D92),"OK","chyba vyplnění")</f>
        <v>OK</v>
      </c>
      <c r="Q91" s="94"/>
      <c r="R91" s="94"/>
      <c r="S91" s="240"/>
    </row>
    <row r="92" spans="1:19" ht="21.9" customHeight="1" thickBot="1" x14ac:dyDescent="0.3">
      <c r="A92" s="162"/>
      <c r="B92" s="165"/>
      <c r="C92" s="118">
        <v>1</v>
      </c>
      <c r="D92" s="110"/>
      <c r="E92" s="111">
        <f>SUM(E90:E91)</f>
        <v>0</v>
      </c>
      <c r="F92" s="112">
        <f>SUM(F90:F91)</f>
        <v>0</v>
      </c>
      <c r="G92" s="122">
        <f>FLOOR(IF(OR(AND(D91&gt;0,C92=2),AND(D91&gt;0,C92=4),AND(C92=3,F90=H90,D91&gt;0)),(F90+F91)/D91*D90,0),4)</f>
        <v>0</v>
      </c>
      <c r="H92" s="121"/>
      <c r="I92" s="113">
        <f>SUM(I90:I91)</f>
        <v>0</v>
      </c>
      <c r="J92" s="113">
        <f>SUM(J90:J91)</f>
        <v>0</v>
      </c>
      <c r="K92" s="121"/>
      <c r="L92" s="113">
        <f>SUM(L90:L91)</f>
        <v>0</v>
      </c>
      <c r="M92" s="113">
        <f>SUM(M90:M91)</f>
        <v>0</v>
      </c>
      <c r="N92" s="170"/>
      <c r="O92" s="171"/>
      <c r="P92" s="100" t="str">
        <f>IF(F92&gt;D92,"chyba vyplnění","OK")</f>
        <v>OK</v>
      </c>
      <c r="Q92" s="96"/>
      <c r="R92" s="96"/>
      <c r="S92" s="241"/>
    </row>
    <row r="93" spans="1:19" ht="21.9" customHeight="1" x14ac:dyDescent="0.25">
      <c r="A93" s="160">
        <v>27</v>
      </c>
      <c r="B93" s="163"/>
      <c r="C93" s="114">
        <v>1</v>
      </c>
      <c r="D93" s="107"/>
      <c r="E93" s="108"/>
      <c r="F93" s="108"/>
      <c r="G93" s="115" t="str">
        <f>IF(AND(E93&gt;0,F93&gt;0),E93/F93,"")</f>
        <v/>
      </c>
      <c r="H93" s="119"/>
      <c r="I93" s="109">
        <f>IF(AND(H93&gt;0,G93&gt;0,E93&gt;0),FLOOR(H93*G93+H95,1),0)</f>
        <v>0</v>
      </c>
      <c r="J93" s="109">
        <f>IF(OR(AND(I93&gt;0,C93=4),AND(I93&gt;0,C93=2),AND(I93&gt;0,C93=5)),FLOOR(I93*0.34,1),(IF(C93=3,0,0)))</f>
        <v>0</v>
      </c>
      <c r="K93" s="119"/>
      <c r="L93" s="109">
        <f>IF(AND(K93&gt;0,G93&gt;0,E93&gt;0),FLOOR(K93*G93+K95,1),0)</f>
        <v>0</v>
      </c>
      <c r="M93" s="109">
        <f>IF(OR(AND(L93&gt;0,C93=4),AND(L93&gt;0,C93=2),AND(L93&gt;0,C93=5)),FLOOR(L93*0.34,1),(IF(C93=3,0,0)))</f>
        <v>0</v>
      </c>
      <c r="N93" s="166"/>
      <c r="O93" s="167"/>
      <c r="P93" s="98" t="str">
        <f>IF(AND(D95&gt;=F93,F93&gt;=H93+K93),"OK","chyba vyplnění")</f>
        <v>OK</v>
      </c>
      <c r="Q93" s="95">
        <f>IFERROR(H93/F93*G95,0)</f>
        <v>0</v>
      </c>
      <c r="R93" s="95">
        <f>IFERROR(K93/F93*G95,0)</f>
        <v>0</v>
      </c>
      <c r="S93" s="239">
        <f>I95+J95+L95+M95</f>
        <v>0</v>
      </c>
    </row>
    <row r="94" spans="1:19" ht="21.9" customHeight="1" x14ac:dyDescent="0.25">
      <c r="A94" s="161"/>
      <c r="B94" s="164"/>
      <c r="C94" s="116"/>
      <c r="D94" s="104"/>
      <c r="E94" s="105"/>
      <c r="F94" s="159"/>
      <c r="G94" s="117">
        <f>IF(OR(AND(E94&gt;0,F94&gt;0,C93=2),AND(E94&gt;0,F94&gt;0,C93=4)),E94/F94,0)</f>
        <v>0</v>
      </c>
      <c r="H94" s="120">
        <f>IF(OR(D93=0,D94=0,F94=0,G95=0,C95=3), 0,(MIN(F94,G95,H93/F93*F94,Q93)))</f>
        <v>0</v>
      </c>
      <c r="I94" s="106">
        <f>IF(AND(H94&gt;0,G94&gt;0),FLOOR(H94*G94,1),0)</f>
        <v>0</v>
      </c>
      <c r="J94" s="106">
        <f>IF(OR(AND(I94&gt;0,C93=4),AND(I94&gt;0,C93=2),AND(I94&gt;0,C93=5)),FLOOR(I94*0.34,1),(IF(C93=3,0,0)))</f>
        <v>0</v>
      </c>
      <c r="K94" s="120">
        <f>IF(OR(D93=0,D94=0,F94=0,G95=0,C95=3),0,(MIN(F94,G95,K93/F93*F94,R93)))</f>
        <v>0</v>
      </c>
      <c r="L94" s="106">
        <f>IF(AND(K94&gt;0,G94&gt;0),FLOOR(K94*G94,1),0)</f>
        <v>0</v>
      </c>
      <c r="M94" s="106">
        <f>IF(OR(AND(L94&gt;0,C93=4),AND(L94&gt;0,C93=2),AND(L94&gt;0,C93=5)),FLOOR(L94*0.34,1),(IF(C93=3,0,0)))</f>
        <v>0</v>
      </c>
      <c r="N94" s="168"/>
      <c r="O94" s="169"/>
      <c r="P94" s="99" t="str">
        <f>IF(AND(H93+K93+F94&lt;=D95),"OK","chyba vyplnění")</f>
        <v>OK</v>
      </c>
      <c r="Q94" s="94"/>
      <c r="R94" s="94"/>
      <c r="S94" s="240"/>
    </row>
    <row r="95" spans="1:19" ht="21.9" customHeight="1" thickBot="1" x14ac:dyDescent="0.3">
      <c r="A95" s="162"/>
      <c r="B95" s="165"/>
      <c r="C95" s="118">
        <v>1</v>
      </c>
      <c r="D95" s="110"/>
      <c r="E95" s="111">
        <f>SUM(E93:E94)</f>
        <v>0</v>
      </c>
      <c r="F95" s="112">
        <f>SUM(F93:F94)</f>
        <v>0</v>
      </c>
      <c r="G95" s="122">
        <f>FLOOR(IF(OR(AND(D94&gt;0,C95=2),AND(D94&gt;0,C95=4),AND(C95=3,F93=H93,D94&gt;0)),(F93+F94)/D94*D93,0),4)</f>
        <v>0</v>
      </c>
      <c r="H95" s="121"/>
      <c r="I95" s="113">
        <f>SUM(I93:I94)</f>
        <v>0</v>
      </c>
      <c r="J95" s="113">
        <f>SUM(J93:J94)</f>
        <v>0</v>
      </c>
      <c r="K95" s="121"/>
      <c r="L95" s="113">
        <f>SUM(L93:L94)</f>
        <v>0</v>
      </c>
      <c r="M95" s="113">
        <f>SUM(M93:M94)</f>
        <v>0</v>
      </c>
      <c r="N95" s="170"/>
      <c r="O95" s="171"/>
      <c r="P95" s="100" t="str">
        <f>IF(F95&gt;D95,"chyba vyplnění","OK")</f>
        <v>OK</v>
      </c>
      <c r="Q95" s="96"/>
      <c r="R95" s="96"/>
      <c r="S95" s="241"/>
    </row>
    <row r="96" spans="1:19" ht="21.9" customHeight="1" x14ac:dyDescent="0.25">
      <c r="A96" s="160">
        <v>28</v>
      </c>
      <c r="B96" s="163"/>
      <c r="C96" s="114">
        <v>1</v>
      </c>
      <c r="D96" s="107"/>
      <c r="E96" s="108"/>
      <c r="F96" s="108"/>
      <c r="G96" s="115" t="str">
        <f>IF(AND(E96&gt;0,F96&gt;0),E96/F96,"")</f>
        <v/>
      </c>
      <c r="H96" s="119"/>
      <c r="I96" s="109">
        <f>IF(AND(H96&gt;0,G96&gt;0,E96&gt;0),FLOOR(H96*G96+H98,1),0)</f>
        <v>0</v>
      </c>
      <c r="J96" s="109">
        <f>IF(OR(AND(I96&gt;0,C96=4),AND(I96&gt;0,C96=2),AND(I96&gt;0,C96=5)),FLOOR(I96*0.34,1),(IF(C96=3,0,0)))</f>
        <v>0</v>
      </c>
      <c r="K96" s="119"/>
      <c r="L96" s="109">
        <f>IF(AND(K96&gt;0,G96&gt;0,E96&gt;0),FLOOR(K96*G96+K98,1),0)</f>
        <v>0</v>
      </c>
      <c r="M96" s="109">
        <f>IF(OR(AND(L96&gt;0,C96=4),AND(L96&gt;0,C96=2),AND(L96&gt;0,C96=5)),FLOOR(L96*0.34,1),(IF(C96=3,0,0)))</f>
        <v>0</v>
      </c>
      <c r="N96" s="166"/>
      <c r="O96" s="167"/>
      <c r="P96" s="98" t="str">
        <f>IF(AND(D98&gt;=F96,F96&gt;=H96+K96),"OK","chyba vyplnění")</f>
        <v>OK</v>
      </c>
      <c r="Q96" s="95">
        <f>IFERROR(H96/F96*G98,0)</f>
        <v>0</v>
      </c>
      <c r="R96" s="95">
        <f>IFERROR(K96/F96*G98,0)</f>
        <v>0</v>
      </c>
      <c r="S96" s="239">
        <f>I98+J98+L98+M98</f>
        <v>0</v>
      </c>
    </row>
    <row r="97" spans="1:19" ht="21.9" customHeight="1" x14ac:dyDescent="0.25">
      <c r="A97" s="161"/>
      <c r="B97" s="164"/>
      <c r="C97" s="116"/>
      <c r="D97" s="104"/>
      <c r="E97" s="105"/>
      <c r="F97" s="159"/>
      <c r="G97" s="117">
        <f>IF(OR(AND(E97&gt;0,F97&gt;0,C96=2),AND(E97&gt;0,F97&gt;0,C96=4)),E97/F97,0)</f>
        <v>0</v>
      </c>
      <c r="H97" s="120">
        <f>IF(OR(D96=0,D97=0,F97=0,G98=0,C98=3), 0,(MIN(F97,G98,H96/F96*F97,Q96)))</f>
        <v>0</v>
      </c>
      <c r="I97" s="106">
        <f>IF(AND(H97&gt;0,G97&gt;0),FLOOR(H97*G97,1),0)</f>
        <v>0</v>
      </c>
      <c r="J97" s="106">
        <f>IF(OR(AND(I97&gt;0,C96=4),AND(I97&gt;0,C96=2),AND(I97&gt;0,C96=5)),FLOOR(I97*0.34,1),(IF(C96=3,0,0)))</f>
        <v>0</v>
      </c>
      <c r="K97" s="120">
        <f>IF(OR(D96=0,D97=0,F97=0,G98=0,C98=3),0,(MIN(F97,G98,K96/F96*F97,R96)))</f>
        <v>0</v>
      </c>
      <c r="L97" s="106">
        <f>IF(AND(K97&gt;0,G97&gt;0),FLOOR(K97*G97,1),0)</f>
        <v>0</v>
      </c>
      <c r="M97" s="106">
        <f>IF(OR(AND(L97&gt;0,C96=4),AND(L97&gt;0,C96=2),AND(L97&gt;0,C96=5)),FLOOR(L97*0.34,1),(IF(C96=3,0,0)))</f>
        <v>0</v>
      </c>
      <c r="N97" s="168"/>
      <c r="O97" s="169"/>
      <c r="P97" s="99" t="str">
        <f>IF(AND(H96+K96+F97&lt;=D98),"OK","chyba vyplnění")</f>
        <v>OK</v>
      </c>
      <c r="Q97" s="94"/>
      <c r="R97" s="94"/>
      <c r="S97" s="240"/>
    </row>
    <row r="98" spans="1:19" ht="21.9" customHeight="1" thickBot="1" x14ac:dyDescent="0.3">
      <c r="A98" s="162"/>
      <c r="B98" s="165"/>
      <c r="C98" s="118">
        <v>1</v>
      </c>
      <c r="D98" s="110"/>
      <c r="E98" s="111">
        <f>SUM(E96:E97)</f>
        <v>0</v>
      </c>
      <c r="F98" s="112">
        <f>SUM(F96:F97)</f>
        <v>0</v>
      </c>
      <c r="G98" s="122">
        <f>FLOOR(IF(OR(AND(D97&gt;0,C98=2),AND(D97&gt;0,C98=4),AND(C98=3,F96=H96,D97&gt;0)),(F96+F97)/D97*D96,0),4)</f>
        <v>0</v>
      </c>
      <c r="H98" s="121"/>
      <c r="I98" s="113">
        <f>SUM(I96:I97)</f>
        <v>0</v>
      </c>
      <c r="J98" s="113">
        <f>SUM(J96:J97)</f>
        <v>0</v>
      </c>
      <c r="K98" s="121"/>
      <c r="L98" s="113">
        <f>SUM(L96:L97)</f>
        <v>0</v>
      </c>
      <c r="M98" s="113">
        <f>SUM(M96:M97)</f>
        <v>0</v>
      </c>
      <c r="N98" s="170"/>
      <c r="O98" s="171"/>
      <c r="P98" s="100" t="str">
        <f>IF(F98&gt;D98,"chyba vyplnění","OK")</f>
        <v>OK</v>
      </c>
      <c r="Q98" s="96"/>
      <c r="R98" s="96"/>
      <c r="S98" s="241"/>
    </row>
    <row r="99" spans="1:19" ht="21.9" customHeight="1" x14ac:dyDescent="0.25">
      <c r="A99" s="160">
        <v>29</v>
      </c>
      <c r="B99" s="163"/>
      <c r="C99" s="114">
        <v>1</v>
      </c>
      <c r="D99" s="107"/>
      <c r="E99" s="108"/>
      <c r="F99" s="108"/>
      <c r="G99" s="115" t="str">
        <f>IF(AND(E99&gt;0,F99&gt;0),E99/F99,"")</f>
        <v/>
      </c>
      <c r="H99" s="119"/>
      <c r="I99" s="109">
        <f>IF(AND(H99&gt;0,G99&gt;0,E99&gt;0),FLOOR(H99*G99+H101,1),0)</f>
        <v>0</v>
      </c>
      <c r="J99" s="109">
        <f>IF(OR(AND(I99&gt;0,C99=4),AND(I99&gt;0,C99=2),AND(I99&gt;0,C99=5)),FLOOR(I99*0.34,1),(IF(C99=3,0,0)))</f>
        <v>0</v>
      </c>
      <c r="K99" s="119"/>
      <c r="L99" s="109">
        <f>IF(AND(K99&gt;0,G99&gt;0,E99&gt;0),FLOOR(K99*G99+K101,1),0)</f>
        <v>0</v>
      </c>
      <c r="M99" s="109">
        <f>IF(OR(AND(L99&gt;0,C99=4),AND(L99&gt;0,C99=2),AND(L99&gt;0,C99=5)),FLOOR(L99*0.34,1),(IF(C99=3,0,0)))</f>
        <v>0</v>
      </c>
      <c r="N99" s="166"/>
      <c r="O99" s="167"/>
      <c r="P99" s="98" t="str">
        <f>IF(AND(D101&gt;=F99,F99&gt;=H99+K99),"OK","chyba vyplnění")</f>
        <v>OK</v>
      </c>
      <c r="Q99" s="95">
        <f>IFERROR(H99/F99*G101,0)</f>
        <v>0</v>
      </c>
      <c r="R99" s="95">
        <f>IFERROR(K99/F99*G101,0)</f>
        <v>0</v>
      </c>
      <c r="S99" s="239">
        <f>I101+J101+L101+M101</f>
        <v>0</v>
      </c>
    </row>
    <row r="100" spans="1:19" ht="21.9" customHeight="1" x14ac:dyDescent="0.25">
      <c r="A100" s="161"/>
      <c r="B100" s="164"/>
      <c r="C100" s="116"/>
      <c r="D100" s="104"/>
      <c r="E100" s="105"/>
      <c r="F100" s="159"/>
      <c r="G100" s="117">
        <f>IF(OR(AND(E100&gt;0,F100&gt;0,C99=2),AND(E100&gt;0,F100&gt;0,C99=4)),E100/F100,0)</f>
        <v>0</v>
      </c>
      <c r="H100" s="120">
        <f>IF(OR(D99=0,D100=0,F100=0,G101=0,C101=3), 0,(MIN(F100,G101,H99/F99*F100,Q99)))</f>
        <v>0</v>
      </c>
      <c r="I100" s="106">
        <f>IF(AND(H100&gt;0,G100&gt;0),FLOOR(H100*G100,1),0)</f>
        <v>0</v>
      </c>
      <c r="J100" s="106">
        <f>IF(OR(AND(I100&gt;0,C99=4),AND(I100&gt;0,C99=2),AND(I100&gt;0,C99=5)),FLOOR(I100*0.34,1),(IF(C99=3,0,0)))</f>
        <v>0</v>
      </c>
      <c r="K100" s="120">
        <f>IF(OR(D99=0,D100=0,F100=0,G101=0,C101=3),0,(MIN(F100,G101,K99/F99*F100,R99)))</f>
        <v>0</v>
      </c>
      <c r="L100" s="106">
        <f>IF(AND(K100&gt;0,G100&gt;0),FLOOR(K100*G100,1),0)</f>
        <v>0</v>
      </c>
      <c r="M100" s="106">
        <f>IF(OR(AND(L100&gt;0,C99=4),AND(L100&gt;0,C99=2),AND(L100&gt;0,C99=5)),FLOOR(L100*0.34,1),(IF(C99=3,0,0)))</f>
        <v>0</v>
      </c>
      <c r="N100" s="168"/>
      <c r="O100" s="169"/>
      <c r="P100" s="99" t="str">
        <f>IF(AND(H99+K99+F100&lt;=D101),"OK","chyba vyplnění")</f>
        <v>OK</v>
      </c>
      <c r="Q100" s="94"/>
      <c r="R100" s="94"/>
      <c r="S100" s="240"/>
    </row>
    <row r="101" spans="1:19" ht="21.9" customHeight="1" thickBot="1" x14ac:dyDescent="0.3">
      <c r="A101" s="162"/>
      <c r="B101" s="165"/>
      <c r="C101" s="118">
        <v>1</v>
      </c>
      <c r="D101" s="110"/>
      <c r="E101" s="111">
        <f>SUM(E99:E100)</f>
        <v>0</v>
      </c>
      <c r="F101" s="112">
        <f>SUM(F99:F100)</f>
        <v>0</v>
      </c>
      <c r="G101" s="122">
        <f>FLOOR(IF(OR(AND(D100&gt;0,C101=2),AND(D100&gt;0,C101=4),AND(C101=3,F99=H99,D100&gt;0)),(F99+F100)/D100*D99,0),4)</f>
        <v>0</v>
      </c>
      <c r="H101" s="121"/>
      <c r="I101" s="113">
        <f>SUM(I99:I100)</f>
        <v>0</v>
      </c>
      <c r="J101" s="113">
        <f>SUM(J99:J100)</f>
        <v>0</v>
      </c>
      <c r="K101" s="121"/>
      <c r="L101" s="113">
        <f>SUM(L99:L100)</f>
        <v>0</v>
      </c>
      <c r="M101" s="113">
        <f>SUM(M99:M100)</f>
        <v>0</v>
      </c>
      <c r="N101" s="170"/>
      <c r="O101" s="171"/>
      <c r="P101" s="100" t="str">
        <f>IF(F101&gt;D101,"chyba vyplnění","OK")</f>
        <v>OK</v>
      </c>
      <c r="Q101" s="96"/>
      <c r="R101" s="96"/>
      <c r="S101" s="241"/>
    </row>
    <row r="102" spans="1:19" ht="21.9" customHeight="1" x14ac:dyDescent="0.25">
      <c r="A102" s="160">
        <v>30</v>
      </c>
      <c r="B102" s="163"/>
      <c r="C102" s="114">
        <v>1</v>
      </c>
      <c r="D102" s="107"/>
      <c r="E102" s="108"/>
      <c r="F102" s="108"/>
      <c r="G102" s="115" t="str">
        <f>IF(AND(E102&gt;0,F102&gt;0),E102/F102,"")</f>
        <v/>
      </c>
      <c r="H102" s="119"/>
      <c r="I102" s="109">
        <f>IF(AND(H102&gt;0,G102&gt;0,E102&gt;0),FLOOR(H102*G102+H104,1),0)</f>
        <v>0</v>
      </c>
      <c r="J102" s="109">
        <f>IF(OR(AND(I102&gt;0,C102=4),AND(I102&gt;0,C102=2),AND(I102&gt;0,C102=5)),FLOOR(I102*0.34,1),(IF(C102=3,0,0)))</f>
        <v>0</v>
      </c>
      <c r="K102" s="119"/>
      <c r="L102" s="109">
        <f>IF(AND(K102&gt;0,G102&gt;0,E102&gt;0),FLOOR(K102*G102+K104,1),0)</f>
        <v>0</v>
      </c>
      <c r="M102" s="109">
        <f>IF(OR(AND(L102&gt;0,C102=4),AND(L102&gt;0,C102=2),AND(L102&gt;0,C102=5)),FLOOR(L102*0.34,1),(IF(C102=3,0,0)))</f>
        <v>0</v>
      </c>
      <c r="N102" s="166"/>
      <c r="O102" s="167"/>
      <c r="P102" s="98" t="str">
        <f>IF(AND(D104&gt;=F102,F102&gt;=H102+K102),"OK","chyba vyplnění")</f>
        <v>OK</v>
      </c>
      <c r="Q102" s="95">
        <f>IFERROR(H102/F102*G104,0)</f>
        <v>0</v>
      </c>
      <c r="R102" s="95">
        <f>IFERROR(K102/F102*G104,0)</f>
        <v>0</v>
      </c>
      <c r="S102" s="239">
        <f>I104+J104+L104+M104</f>
        <v>0</v>
      </c>
    </row>
    <row r="103" spans="1:19" ht="21.9" customHeight="1" x14ac:dyDescent="0.25">
      <c r="A103" s="161"/>
      <c r="B103" s="164"/>
      <c r="C103" s="116"/>
      <c r="D103" s="104"/>
      <c r="E103" s="105"/>
      <c r="F103" s="159"/>
      <c r="G103" s="117">
        <f>IF(OR(AND(E103&gt;0,F103&gt;0,C102=2),AND(E103&gt;0,F103&gt;0,C102=4)),E103/F103,0)</f>
        <v>0</v>
      </c>
      <c r="H103" s="120">
        <f>IF(OR(D102=0,D103=0,F103=0,G104=0,C104=3), 0,(MIN(F103,G104,H102/F102*F103,Q102)))</f>
        <v>0</v>
      </c>
      <c r="I103" s="106">
        <f>IF(AND(H103&gt;0,G103&gt;0),FLOOR(H103*G103,1),0)</f>
        <v>0</v>
      </c>
      <c r="J103" s="106">
        <f>IF(OR(AND(I103&gt;0,C102=4),AND(I103&gt;0,C102=2),AND(I103&gt;0,C102=5)),FLOOR(I103*0.34,1),(IF(C102=3,0,0)))</f>
        <v>0</v>
      </c>
      <c r="K103" s="120">
        <f>IF(OR(D102=0,D103=0,F103=0,G104=0,C104=3),0,(MIN(F103,G104,K102/F102*F103,R102)))</f>
        <v>0</v>
      </c>
      <c r="L103" s="106">
        <f>IF(AND(K103&gt;0,G103&gt;0),FLOOR(K103*G103,1),0)</f>
        <v>0</v>
      </c>
      <c r="M103" s="106">
        <f>IF(OR(AND(L103&gt;0,C102=4),AND(L103&gt;0,C102=2),AND(L103&gt;0,C102=5)),FLOOR(L103*0.34,1),(IF(C102=3,0,0)))</f>
        <v>0</v>
      </c>
      <c r="N103" s="168"/>
      <c r="O103" s="169"/>
      <c r="P103" s="99" t="str">
        <f>IF(AND(H102+K102+F103&lt;=D104),"OK","chyba vyplnění")</f>
        <v>OK</v>
      </c>
      <c r="Q103" s="94"/>
      <c r="R103" s="94"/>
      <c r="S103" s="240"/>
    </row>
    <row r="104" spans="1:19" ht="21.9" customHeight="1" thickBot="1" x14ac:dyDescent="0.3">
      <c r="A104" s="162"/>
      <c r="B104" s="165"/>
      <c r="C104" s="118">
        <v>1</v>
      </c>
      <c r="D104" s="110"/>
      <c r="E104" s="111">
        <f>SUM(E102:E103)</f>
        <v>0</v>
      </c>
      <c r="F104" s="112">
        <f>SUM(F102:F103)</f>
        <v>0</v>
      </c>
      <c r="G104" s="122">
        <f>FLOOR(IF(OR(AND(D103&gt;0,C104=2),AND(D103&gt;0,C104=4),AND(C104=3,F102=H102,D103&gt;0)),(F102+F103)/D103*D102,0),4)</f>
        <v>0</v>
      </c>
      <c r="H104" s="121"/>
      <c r="I104" s="113">
        <f>SUM(I102:I103)</f>
        <v>0</v>
      </c>
      <c r="J104" s="113">
        <f>SUM(J102:J103)</f>
        <v>0</v>
      </c>
      <c r="K104" s="121"/>
      <c r="L104" s="113">
        <f>SUM(L102:L103)</f>
        <v>0</v>
      </c>
      <c r="M104" s="113">
        <f>SUM(M102:M103)</f>
        <v>0</v>
      </c>
      <c r="N104" s="170"/>
      <c r="O104" s="171"/>
      <c r="P104" s="100" t="str">
        <f>IF(F104&gt;D104,"chyba vyplnění","OK")</f>
        <v>OK</v>
      </c>
      <c r="Q104" s="96"/>
      <c r="R104" s="96"/>
      <c r="S104" s="241"/>
    </row>
    <row r="105" spans="1:19" ht="21.9" customHeight="1" x14ac:dyDescent="0.25">
      <c r="A105" s="160">
        <v>31</v>
      </c>
      <c r="B105" s="163"/>
      <c r="C105" s="114">
        <v>1</v>
      </c>
      <c r="D105" s="107"/>
      <c r="E105" s="108"/>
      <c r="F105" s="108"/>
      <c r="G105" s="115" t="str">
        <f>IF(AND(E105&gt;0,F105&gt;0),E105/F105,"")</f>
        <v/>
      </c>
      <c r="H105" s="119"/>
      <c r="I105" s="109">
        <f>IF(AND(H105&gt;0,G105&gt;0,E105&gt;0),FLOOR(H105*G105+H107,1),0)</f>
        <v>0</v>
      </c>
      <c r="J105" s="109">
        <f>IF(OR(AND(I105&gt;0,C105=4),AND(I105&gt;0,C105=2),AND(I105&gt;0,C105=5)),FLOOR(I105*0.34,1),(IF(C105=3,0,0)))</f>
        <v>0</v>
      </c>
      <c r="K105" s="119"/>
      <c r="L105" s="109">
        <f>IF(AND(K105&gt;0,G105&gt;0,E105&gt;0),FLOOR(K105*G105+K107,1),0)</f>
        <v>0</v>
      </c>
      <c r="M105" s="109">
        <f>IF(OR(AND(L105&gt;0,C105=4),AND(L105&gt;0,C105=2),AND(L105&gt;0,C105=5)),FLOOR(L105*0.34,1),(IF(C105=3,0,0)))</f>
        <v>0</v>
      </c>
      <c r="N105" s="166"/>
      <c r="O105" s="167"/>
      <c r="P105" s="98" t="str">
        <f>IF(AND(D107&gt;=F105,F105&gt;=H105+K105),"OK","chyba vyplnění")</f>
        <v>OK</v>
      </c>
      <c r="Q105" s="95">
        <f>IFERROR(H105/F105*G107,0)</f>
        <v>0</v>
      </c>
      <c r="R105" s="95">
        <f>IFERROR(K105/F105*G107,0)</f>
        <v>0</v>
      </c>
      <c r="S105" s="239">
        <f>I107+J107+L107+M107</f>
        <v>0</v>
      </c>
    </row>
    <row r="106" spans="1:19" ht="21.9" customHeight="1" x14ac:dyDescent="0.25">
      <c r="A106" s="161"/>
      <c r="B106" s="164"/>
      <c r="C106" s="116"/>
      <c r="D106" s="104"/>
      <c r="E106" s="105"/>
      <c r="F106" s="159"/>
      <c r="G106" s="117">
        <f>IF(OR(AND(E106&gt;0,F106&gt;0,C105=2),AND(E106&gt;0,F106&gt;0,C105=4)),E106/F106,0)</f>
        <v>0</v>
      </c>
      <c r="H106" s="120">
        <f>IF(OR(D105=0,D106=0,F106=0,G107=0,C107=3), 0,(MIN(F106,G107,H105/F105*F106,Q105)))</f>
        <v>0</v>
      </c>
      <c r="I106" s="106">
        <f>IF(AND(H106&gt;0,G106&gt;0),FLOOR(H106*G106,1),0)</f>
        <v>0</v>
      </c>
      <c r="J106" s="106">
        <f>IF(OR(AND(I106&gt;0,C105=4),AND(I106&gt;0,C105=2),AND(I106&gt;0,C105=5)),FLOOR(I106*0.34,1),(IF(C105=3,0,0)))</f>
        <v>0</v>
      </c>
      <c r="K106" s="120">
        <f>IF(OR(D105=0,D106=0,F106=0,G107=0,C107=3),0,(MIN(F106,G107,K105/F105*F106,R105)))</f>
        <v>0</v>
      </c>
      <c r="L106" s="106">
        <f>IF(AND(K106&gt;0,G106&gt;0),FLOOR(K106*G106,1),0)</f>
        <v>0</v>
      </c>
      <c r="M106" s="106">
        <f>IF(OR(AND(L106&gt;0,C105=4),AND(L106&gt;0,C105=2),AND(L106&gt;0,C105=5)),FLOOR(L106*0.34,1),(IF(C105=3,0,0)))</f>
        <v>0</v>
      </c>
      <c r="N106" s="168"/>
      <c r="O106" s="169"/>
      <c r="P106" s="99" t="str">
        <f>IF(AND(H105+K105+F106&lt;=D107),"OK","chyba vyplnění")</f>
        <v>OK</v>
      </c>
      <c r="Q106" s="94"/>
      <c r="R106" s="94"/>
      <c r="S106" s="240"/>
    </row>
    <row r="107" spans="1:19" ht="21.9" customHeight="1" thickBot="1" x14ac:dyDescent="0.3">
      <c r="A107" s="162"/>
      <c r="B107" s="165"/>
      <c r="C107" s="118">
        <v>1</v>
      </c>
      <c r="D107" s="110"/>
      <c r="E107" s="111">
        <f>SUM(E105:E106)</f>
        <v>0</v>
      </c>
      <c r="F107" s="112">
        <f>SUM(F105:F106)</f>
        <v>0</v>
      </c>
      <c r="G107" s="122">
        <f>FLOOR(IF(OR(AND(D106&gt;0,C107=2),AND(D106&gt;0,C107=4),AND(C107=3,F105=H105,D106&gt;0)),(F105+F106)/D106*D105,0),4)</f>
        <v>0</v>
      </c>
      <c r="H107" s="121"/>
      <c r="I107" s="113">
        <f>SUM(I105:I106)</f>
        <v>0</v>
      </c>
      <c r="J107" s="113">
        <f>SUM(J105:J106)</f>
        <v>0</v>
      </c>
      <c r="K107" s="121"/>
      <c r="L107" s="113">
        <f>SUM(L105:L106)</f>
        <v>0</v>
      </c>
      <c r="M107" s="113">
        <f>SUM(M105:M106)</f>
        <v>0</v>
      </c>
      <c r="N107" s="170"/>
      <c r="O107" s="171"/>
      <c r="P107" s="100" t="str">
        <f>IF(F107&gt;D107,"chyba vyplnění","OK")</f>
        <v>OK</v>
      </c>
      <c r="Q107" s="96"/>
      <c r="R107" s="96"/>
      <c r="S107" s="241"/>
    </row>
    <row r="108" spans="1:19" ht="21.9" customHeight="1" x14ac:dyDescent="0.25">
      <c r="A108" s="160">
        <v>32</v>
      </c>
      <c r="B108" s="163"/>
      <c r="C108" s="114">
        <v>1</v>
      </c>
      <c r="D108" s="107"/>
      <c r="E108" s="108"/>
      <c r="F108" s="108"/>
      <c r="G108" s="115" t="str">
        <f>IF(AND(E108&gt;0,F108&gt;0),E108/F108,"")</f>
        <v/>
      </c>
      <c r="H108" s="119"/>
      <c r="I108" s="109">
        <f>IF(AND(H108&gt;0,G108&gt;0,E108&gt;0),FLOOR(H108*G108+H110,1),0)</f>
        <v>0</v>
      </c>
      <c r="J108" s="109">
        <f>IF(OR(AND(I108&gt;0,C108=4),AND(I108&gt;0,C108=2),AND(I108&gt;0,C108=5)),FLOOR(I108*0.34,1),(IF(C108=3,0,0)))</f>
        <v>0</v>
      </c>
      <c r="K108" s="119"/>
      <c r="L108" s="109">
        <f>IF(AND(K108&gt;0,G108&gt;0,E108&gt;0),FLOOR(K108*G108+K110,1),0)</f>
        <v>0</v>
      </c>
      <c r="M108" s="109">
        <f>IF(OR(AND(L108&gt;0,C108=4),AND(L108&gt;0,C108=2),AND(L108&gt;0,C108=5)),FLOOR(L108*0.34,1),(IF(C108=3,0,0)))</f>
        <v>0</v>
      </c>
      <c r="N108" s="166"/>
      <c r="O108" s="167"/>
      <c r="P108" s="98" t="str">
        <f>IF(AND(D110&gt;=F108,F108&gt;=H108+K108),"OK","chyba vyplnění")</f>
        <v>OK</v>
      </c>
      <c r="Q108" s="95">
        <f>IFERROR(H108/F108*G110,0)</f>
        <v>0</v>
      </c>
      <c r="R108" s="95">
        <f>IFERROR(K108/F108*G110,0)</f>
        <v>0</v>
      </c>
      <c r="S108" s="239">
        <f>I110+J110+L110+M110</f>
        <v>0</v>
      </c>
    </row>
    <row r="109" spans="1:19" ht="21.9" customHeight="1" x14ac:dyDescent="0.25">
      <c r="A109" s="161"/>
      <c r="B109" s="164"/>
      <c r="C109" s="116"/>
      <c r="D109" s="104"/>
      <c r="E109" s="105"/>
      <c r="F109" s="159"/>
      <c r="G109" s="117">
        <f>IF(OR(AND(E109&gt;0,F109&gt;0,C108=2),AND(E109&gt;0,F109&gt;0,C108=4)),E109/F109,0)</f>
        <v>0</v>
      </c>
      <c r="H109" s="120">
        <f>IF(OR(D108=0,D109=0,F109=0,G110=0,C110=3), 0,(MIN(F109,G110,H108/F108*F109,Q108)))</f>
        <v>0</v>
      </c>
      <c r="I109" s="106">
        <f>IF(AND(H109&gt;0,G109&gt;0),FLOOR(H109*G109,1),0)</f>
        <v>0</v>
      </c>
      <c r="J109" s="106">
        <f>IF(OR(AND(I109&gt;0,C108=4),AND(I109&gt;0,C108=2),AND(I109&gt;0,C108=5)),FLOOR(I109*0.34,1),(IF(C108=3,0,0)))</f>
        <v>0</v>
      </c>
      <c r="K109" s="120">
        <f>IF(OR(D108=0,D109=0,F109=0,G110=0,C110=3),0,(MIN(F109,G110,K108/F108*F109,R108)))</f>
        <v>0</v>
      </c>
      <c r="L109" s="106">
        <f>IF(AND(K109&gt;0,G109&gt;0),FLOOR(K109*G109,1),0)</f>
        <v>0</v>
      </c>
      <c r="M109" s="106">
        <f>IF(OR(AND(L109&gt;0,C108=4),AND(L109&gt;0,C108=2),AND(L109&gt;0,C108=5)),FLOOR(L109*0.34,1),(IF(C108=3,0,0)))</f>
        <v>0</v>
      </c>
      <c r="N109" s="168"/>
      <c r="O109" s="169"/>
      <c r="P109" s="99" t="str">
        <f>IF(AND(H108+K108+F109&lt;=D110),"OK","chyba vyplnění")</f>
        <v>OK</v>
      </c>
      <c r="Q109" s="94"/>
      <c r="R109" s="94"/>
      <c r="S109" s="240"/>
    </row>
    <row r="110" spans="1:19" ht="21.9" customHeight="1" thickBot="1" x14ac:dyDescent="0.3">
      <c r="A110" s="162"/>
      <c r="B110" s="165"/>
      <c r="C110" s="118">
        <v>1</v>
      </c>
      <c r="D110" s="110"/>
      <c r="E110" s="111">
        <f>SUM(E108:E109)</f>
        <v>0</v>
      </c>
      <c r="F110" s="112">
        <f>SUM(F108:F109)</f>
        <v>0</v>
      </c>
      <c r="G110" s="122">
        <f>FLOOR(IF(OR(AND(D109&gt;0,C110=2),AND(D109&gt;0,C110=4),AND(C110=3,F108=H108,D109&gt;0)),(F108+F109)/D109*D108,0),4)</f>
        <v>0</v>
      </c>
      <c r="H110" s="121"/>
      <c r="I110" s="113">
        <f>SUM(I108:I109)</f>
        <v>0</v>
      </c>
      <c r="J110" s="113">
        <f>SUM(J108:J109)</f>
        <v>0</v>
      </c>
      <c r="K110" s="121"/>
      <c r="L110" s="113">
        <f>SUM(L108:L109)</f>
        <v>0</v>
      </c>
      <c r="M110" s="113">
        <f>SUM(M108:M109)</f>
        <v>0</v>
      </c>
      <c r="N110" s="170"/>
      <c r="O110" s="171"/>
      <c r="P110" s="100" t="str">
        <f>IF(F110&gt;D110,"chyba vyplnění","OK")</f>
        <v>OK</v>
      </c>
      <c r="Q110" s="96"/>
      <c r="R110" s="96"/>
      <c r="S110" s="241"/>
    </row>
    <row r="111" spans="1:19" ht="21.9" customHeight="1" x14ac:dyDescent="0.25">
      <c r="A111" s="160">
        <v>33</v>
      </c>
      <c r="B111" s="163"/>
      <c r="C111" s="114">
        <v>1</v>
      </c>
      <c r="D111" s="107"/>
      <c r="E111" s="108"/>
      <c r="F111" s="108"/>
      <c r="G111" s="115" t="str">
        <f>IF(AND(E111&gt;0,F111&gt;0),E111/F111,"")</f>
        <v/>
      </c>
      <c r="H111" s="119"/>
      <c r="I111" s="109">
        <f>IF(AND(H111&gt;0,G111&gt;0,E111&gt;0),FLOOR(H111*G111+H113,1),0)</f>
        <v>0</v>
      </c>
      <c r="J111" s="109">
        <f>IF(OR(AND(I111&gt;0,C111=4),AND(I111&gt;0,C111=2),AND(I111&gt;0,C111=5)),FLOOR(I111*0.34,1),(IF(C111=3,0,0)))</f>
        <v>0</v>
      </c>
      <c r="K111" s="119"/>
      <c r="L111" s="109">
        <f>IF(AND(K111&gt;0,G111&gt;0,E111&gt;0),FLOOR(K111*G111+K113,1),0)</f>
        <v>0</v>
      </c>
      <c r="M111" s="109">
        <f>IF(OR(AND(L111&gt;0,C111=4),AND(L111&gt;0,C111=2),AND(L111&gt;0,C111=5)),FLOOR(L111*0.34,1),(IF(C111=3,0,0)))</f>
        <v>0</v>
      </c>
      <c r="N111" s="166"/>
      <c r="O111" s="167"/>
      <c r="P111" s="98" t="str">
        <f>IF(AND(D113&gt;=F111,F111&gt;=H111+K111),"OK","chyba vyplnění")</f>
        <v>OK</v>
      </c>
      <c r="Q111" s="95">
        <f>IFERROR(H111/F111*G113,0)</f>
        <v>0</v>
      </c>
      <c r="R111" s="95">
        <f>IFERROR(K111/F111*G113,0)</f>
        <v>0</v>
      </c>
      <c r="S111" s="239">
        <f>I113+J113+L113+M113</f>
        <v>0</v>
      </c>
    </row>
    <row r="112" spans="1:19" ht="21.9" customHeight="1" x14ac:dyDescent="0.25">
      <c r="A112" s="161"/>
      <c r="B112" s="164"/>
      <c r="C112" s="116"/>
      <c r="D112" s="104"/>
      <c r="E112" s="105"/>
      <c r="F112" s="159"/>
      <c r="G112" s="117">
        <f>IF(OR(AND(E112&gt;0,F112&gt;0,C111=2),AND(E112&gt;0,F112&gt;0,C111=4)),E112/F112,0)</f>
        <v>0</v>
      </c>
      <c r="H112" s="120">
        <f>IF(OR(D111=0,D112=0,F112=0,G113=0,C113=3), 0,(MIN(F112,G113,H111/F111*F112,Q111)))</f>
        <v>0</v>
      </c>
      <c r="I112" s="106">
        <f>IF(AND(H112&gt;0,G112&gt;0),FLOOR(H112*G112,1),0)</f>
        <v>0</v>
      </c>
      <c r="J112" s="106">
        <f>IF(OR(AND(I112&gt;0,C111=4),AND(I112&gt;0,C111=2),AND(I112&gt;0,C111=5)),FLOOR(I112*0.34,1),(IF(C111=3,0,0)))</f>
        <v>0</v>
      </c>
      <c r="K112" s="120">
        <f>IF(OR(D111=0,D112=0,F112=0,G113=0,C113=3),0,(MIN(F112,G113,K111/F111*F112,R111)))</f>
        <v>0</v>
      </c>
      <c r="L112" s="106">
        <f>IF(AND(K112&gt;0,G112&gt;0),FLOOR(K112*G112,1),0)</f>
        <v>0</v>
      </c>
      <c r="M112" s="106">
        <f>IF(OR(AND(L112&gt;0,C111=4),AND(L112&gt;0,C111=2),AND(L112&gt;0,C111=5)),FLOOR(L112*0.34,1),(IF(C111=3,0,0)))</f>
        <v>0</v>
      </c>
      <c r="N112" s="168"/>
      <c r="O112" s="169"/>
      <c r="P112" s="99" t="str">
        <f>IF(AND(H111+K111+F112&lt;=D113),"OK","chyba vyplnění")</f>
        <v>OK</v>
      </c>
      <c r="Q112" s="94"/>
      <c r="R112" s="94"/>
      <c r="S112" s="240"/>
    </row>
    <row r="113" spans="1:19" ht="21.9" customHeight="1" thickBot="1" x14ac:dyDescent="0.3">
      <c r="A113" s="162"/>
      <c r="B113" s="165"/>
      <c r="C113" s="118">
        <v>1</v>
      </c>
      <c r="D113" s="110"/>
      <c r="E113" s="111">
        <f>SUM(E111:E112)</f>
        <v>0</v>
      </c>
      <c r="F113" s="112">
        <f>SUM(F111:F112)</f>
        <v>0</v>
      </c>
      <c r="G113" s="122">
        <f>FLOOR(IF(OR(AND(D112&gt;0,C113=2),AND(D112&gt;0,C113=4),AND(C113=3,F111=H111,D112&gt;0)),(F111+F112)/D112*D111,0),4)</f>
        <v>0</v>
      </c>
      <c r="H113" s="121"/>
      <c r="I113" s="113">
        <f>SUM(I111:I112)</f>
        <v>0</v>
      </c>
      <c r="J113" s="113">
        <f>SUM(J111:J112)</f>
        <v>0</v>
      </c>
      <c r="K113" s="121"/>
      <c r="L113" s="113">
        <f>SUM(L111:L112)</f>
        <v>0</v>
      </c>
      <c r="M113" s="113">
        <f>SUM(M111:M112)</f>
        <v>0</v>
      </c>
      <c r="N113" s="170"/>
      <c r="O113" s="171"/>
      <c r="P113" s="100" t="str">
        <f>IF(F113&gt;D113,"chyba vyplnění","OK")</f>
        <v>OK</v>
      </c>
      <c r="Q113" s="96"/>
      <c r="R113" s="96"/>
      <c r="S113" s="241"/>
    </row>
    <row r="114" spans="1:19" ht="21.9" customHeight="1" x14ac:dyDescent="0.25">
      <c r="A114" s="160">
        <v>34</v>
      </c>
      <c r="B114" s="163"/>
      <c r="C114" s="114">
        <v>1</v>
      </c>
      <c r="D114" s="107"/>
      <c r="E114" s="108"/>
      <c r="F114" s="108"/>
      <c r="G114" s="115" t="str">
        <f>IF(AND(E114&gt;0,F114&gt;0),E114/F114,"")</f>
        <v/>
      </c>
      <c r="H114" s="119"/>
      <c r="I114" s="109">
        <f>IF(AND(H114&gt;0,G114&gt;0,E114&gt;0),FLOOR(H114*G114+H116,1),0)</f>
        <v>0</v>
      </c>
      <c r="J114" s="109">
        <f>IF(OR(AND(I114&gt;0,C114=4),AND(I114&gt;0,C114=2),AND(I114&gt;0,C114=5)),FLOOR(I114*0.34,1),(IF(C114=3,0,0)))</f>
        <v>0</v>
      </c>
      <c r="K114" s="119"/>
      <c r="L114" s="109">
        <f>IF(AND(K114&gt;0,G114&gt;0,E114&gt;0),FLOOR(K114*G114+K116,1),0)</f>
        <v>0</v>
      </c>
      <c r="M114" s="109">
        <f>IF(OR(AND(L114&gt;0,C114=4),AND(L114&gt;0,C114=2),AND(L114&gt;0,C114=5)),FLOOR(L114*0.34,1),(IF(C114=3,0,0)))</f>
        <v>0</v>
      </c>
      <c r="N114" s="166"/>
      <c r="O114" s="167"/>
      <c r="P114" s="98" t="str">
        <f>IF(AND(D116&gt;=F114,F114&gt;=H114+K114),"OK","chyba vyplnění")</f>
        <v>OK</v>
      </c>
      <c r="Q114" s="95">
        <f>IFERROR(H114/F114*G116,0)</f>
        <v>0</v>
      </c>
      <c r="R114" s="95">
        <f>IFERROR(K114/F114*G116,0)</f>
        <v>0</v>
      </c>
      <c r="S114" s="239">
        <f>I116+J116+L116+M116</f>
        <v>0</v>
      </c>
    </row>
    <row r="115" spans="1:19" ht="21.9" customHeight="1" x14ac:dyDescent="0.25">
      <c r="A115" s="161"/>
      <c r="B115" s="164"/>
      <c r="C115" s="116"/>
      <c r="D115" s="104"/>
      <c r="E115" s="105"/>
      <c r="F115" s="159"/>
      <c r="G115" s="117">
        <f>IF(OR(AND(E115&gt;0,F115&gt;0,C114=2),AND(E115&gt;0,F115&gt;0,C114=4)),E115/F115,0)</f>
        <v>0</v>
      </c>
      <c r="H115" s="120">
        <f>IF(OR(D114=0,D115=0,F115=0,G116=0,C116=3), 0,(MIN(F115,G116,H114/F114*F115,Q114)))</f>
        <v>0</v>
      </c>
      <c r="I115" s="106">
        <f>IF(AND(H115&gt;0,G115&gt;0),FLOOR(H115*G115,1),0)</f>
        <v>0</v>
      </c>
      <c r="J115" s="106">
        <f>IF(OR(AND(I115&gt;0,C114=4),AND(I115&gt;0,C114=2),AND(I115&gt;0,C114=5)),FLOOR(I115*0.34,1),(IF(C114=3,0,0)))</f>
        <v>0</v>
      </c>
      <c r="K115" s="120">
        <f>IF(OR(D114=0,D115=0,F115=0,G116=0,C116=3),0,(MIN(F115,G116,K114/F114*F115,R114)))</f>
        <v>0</v>
      </c>
      <c r="L115" s="106">
        <f>IF(AND(K115&gt;0,G115&gt;0),FLOOR(K115*G115,1),0)</f>
        <v>0</v>
      </c>
      <c r="M115" s="106">
        <f>IF(OR(AND(L115&gt;0,C114=4),AND(L115&gt;0,C114=2),AND(L115&gt;0,C114=5)),FLOOR(L115*0.34,1),(IF(C114=3,0,0)))</f>
        <v>0</v>
      </c>
      <c r="N115" s="168"/>
      <c r="O115" s="169"/>
      <c r="P115" s="99" t="str">
        <f>IF(AND(H114+K114+F115&lt;=D116),"OK","chyba vyplnění")</f>
        <v>OK</v>
      </c>
      <c r="Q115" s="94"/>
      <c r="R115" s="94"/>
      <c r="S115" s="240"/>
    </row>
    <row r="116" spans="1:19" ht="21.9" customHeight="1" thickBot="1" x14ac:dyDescent="0.3">
      <c r="A116" s="162"/>
      <c r="B116" s="165"/>
      <c r="C116" s="118">
        <v>1</v>
      </c>
      <c r="D116" s="110"/>
      <c r="E116" s="111">
        <f>SUM(E114:E115)</f>
        <v>0</v>
      </c>
      <c r="F116" s="112">
        <f>SUM(F114:F115)</f>
        <v>0</v>
      </c>
      <c r="G116" s="122">
        <f>FLOOR(IF(OR(AND(D115&gt;0,C116=2),AND(D115&gt;0,C116=4),AND(C116=3,F114=H114,D115&gt;0)),(F114+F115)/D115*D114,0),4)</f>
        <v>0</v>
      </c>
      <c r="H116" s="121"/>
      <c r="I116" s="113">
        <f>SUM(I114:I115)</f>
        <v>0</v>
      </c>
      <c r="J116" s="113">
        <f>SUM(J114:J115)</f>
        <v>0</v>
      </c>
      <c r="K116" s="121"/>
      <c r="L116" s="113">
        <f>SUM(L114:L115)</f>
        <v>0</v>
      </c>
      <c r="M116" s="113">
        <f>SUM(M114:M115)</f>
        <v>0</v>
      </c>
      <c r="N116" s="170"/>
      <c r="O116" s="171"/>
      <c r="P116" s="100" t="str">
        <f>IF(F116&gt;D116,"chyba vyplnění","OK")</f>
        <v>OK</v>
      </c>
      <c r="Q116" s="96"/>
      <c r="R116" s="96"/>
      <c r="S116" s="241"/>
    </row>
    <row r="117" spans="1:19" ht="21.9" customHeight="1" x14ac:dyDescent="0.25">
      <c r="A117" s="160">
        <v>35</v>
      </c>
      <c r="B117" s="163"/>
      <c r="C117" s="114">
        <v>1</v>
      </c>
      <c r="D117" s="107"/>
      <c r="E117" s="108"/>
      <c r="F117" s="108"/>
      <c r="G117" s="115" t="str">
        <f>IF(AND(E117&gt;0,F117&gt;0),E117/F117,"")</f>
        <v/>
      </c>
      <c r="H117" s="119"/>
      <c r="I117" s="109">
        <f>IF(AND(H117&gt;0,G117&gt;0,E117&gt;0),FLOOR(H117*G117+H119,1),0)</f>
        <v>0</v>
      </c>
      <c r="J117" s="109">
        <f>IF(OR(AND(I117&gt;0,C117=4),AND(I117&gt;0,C117=2),AND(I117&gt;0,C117=5)),FLOOR(I117*0.34,1),(IF(C117=3,0,0)))</f>
        <v>0</v>
      </c>
      <c r="K117" s="119"/>
      <c r="L117" s="109">
        <f>IF(AND(K117&gt;0,G117&gt;0,E117&gt;0),FLOOR(K117*G117+K119,1),0)</f>
        <v>0</v>
      </c>
      <c r="M117" s="109">
        <f>IF(OR(AND(L117&gt;0,C117=4),AND(L117&gt;0,C117=2),AND(L117&gt;0,C117=5)),FLOOR(L117*0.34,1),(IF(C117=3,0,0)))</f>
        <v>0</v>
      </c>
      <c r="N117" s="166"/>
      <c r="O117" s="167"/>
      <c r="P117" s="98" t="str">
        <f>IF(AND(D119&gt;=F117,F117&gt;=H117+K117),"OK","chyba vyplnění")</f>
        <v>OK</v>
      </c>
      <c r="Q117" s="95">
        <f>IFERROR(H117/F117*G119,0)</f>
        <v>0</v>
      </c>
      <c r="R117" s="95">
        <f>IFERROR(K117/F117*G119,0)</f>
        <v>0</v>
      </c>
      <c r="S117" s="239">
        <f>I119+J119+L119+M119</f>
        <v>0</v>
      </c>
    </row>
    <row r="118" spans="1:19" ht="21.9" customHeight="1" x14ac:dyDescent="0.25">
      <c r="A118" s="161"/>
      <c r="B118" s="164"/>
      <c r="C118" s="116"/>
      <c r="D118" s="104"/>
      <c r="E118" s="105"/>
      <c r="F118" s="159"/>
      <c r="G118" s="117">
        <f>IF(OR(AND(E118&gt;0,F118&gt;0,C117=2),AND(E118&gt;0,F118&gt;0,C117=4)),E118/F118,0)</f>
        <v>0</v>
      </c>
      <c r="H118" s="120">
        <f>IF(OR(D117=0,D118=0,F118=0,G119=0,C119=3), 0,(MIN(F118,G119,H117/F117*F118,Q117)))</f>
        <v>0</v>
      </c>
      <c r="I118" s="106">
        <f>IF(AND(H118&gt;0,G118&gt;0),FLOOR(H118*G118,1),0)</f>
        <v>0</v>
      </c>
      <c r="J118" s="106">
        <f>IF(OR(AND(I118&gt;0,C117=4),AND(I118&gt;0,C117=2),AND(I118&gt;0,C117=5)),FLOOR(I118*0.34,1),(IF(C117=3,0,0)))</f>
        <v>0</v>
      </c>
      <c r="K118" s="120">
        <f>IF(OR(D117=0,D118=0,F118=0,G119=0,C119=3),0,(MIN(F118,G119,K117/F117*F118,R117)))</f>
        <v>0</v>
      </c>
      <c r="L118" s="106">
        <f>IF(AND(K118&gt;0,G118&gt;0),FLOOR(K118*G118,1),0)</f>
        <v>0</v>
      </c>
      <c r="M118" s="106">
        <f>IF(OR(AND(L118&gt;0,C117=4),AND(L118&gt;0,C117=2),AND(L118&gt;0,C117=5)),FLOOR(L118*0.34,1),(IF(C117=3,0,0)))</f>
        <v>0</v>
      </c>
      <c r="N118" s="168"/>
      <c r="O118" s="169"/>
      <c r="P118" s="99" t="str">
        <f>IF(AND(H117+K117+F118&lt;=D119),"OK","chyba vyplnění")</f>
        <v>OK</v>
      </c>
      <c r="Q118" s="94"/>
      <c r="R118" s="94"/>
      <c r="S118" s="240"/>
    </row>
    <row r="119" spans="1:19" ht="21.9" customHeight="1" thickBot="1" x14ac:dyDescent="0.3">
      <c r="A119" s="162"/>
      <c r="B119" s="165"/>
      <c r="C119" s="118">
        <v>1</v>
      </c>
      <c r="D119" s="110"/>
      <c r="E119" s="111">
        <f>SUM(E117:E118)</f>
        <v>0</v>
      </c>
      <c r="F119" s="112">
        <f>SUM(F117:F118)</f>
        <v>0</v>
      </c>
      <c r="G119" s="122">
        <f>FLOOR(IF(OR(AND(D118&gt;0,C119=2),AND(D118&gt;0,C119=4),AND(C119=3,F117=H117,D118&gt;0)),(F117+F118)/D118*D117,0),4)</f>
        <v>0</v>
      </c>
      <c r="H119" s="121"/>
      <c r="I119" s="113">
        <f>SUM(I117:I118)</f>
        <v>0</v>
      </c>
      <c r="J119" s="113">
        <f>SUM(J117:J118)</f>
        <v>0</v>
      </c>
      <c r="K119" s="121"/>
      <c r="L119" s="113">
        <f>SUM(L117:L118)</f>
        <v>0</v>
      </c>
      <c r="M119" s="113">
        <f>SUM(M117:M118)</f>
        <v>0</v>
      </c>
      <c r="N119" s="170"/>
      <c r="O119" s="171"/>
      <c r="P119" s="100" t="str">
        <f>IF(F119&gt;D119,"chyba vyplnění","OK")</f>
        <v>OK</v>
      </c>
      <c r="Q119" s="96"/>
      <c r="R119" s="96"/>
      <c r="S119" s="241"/>
    </row>
    <row r="120" spans="1:19" ht="21.9" customHeight="1" x14ac:dyDescent="0.25">
      <c r="A120" s="160">
        <v>36</v>
      </c>
      <c r="B120" s="163"/>
      <c r="C120" s="114">
        <v>1</v>
      </c>
      <c r="D120" s="107"/>
      <c r="E120" s="108"/>
      <c r="F120" s="108"/>
      <c r="G120" s="115" t="str">
        <f>IF(AND(E120&gt;0,F120&gt;0),E120/F120,"")</f>
        <v/>
      </c>
      <c r="H120" s="119"/>
      <c r="I120" s="109">
        <f>IF(AND(H120&gt;0,G120&gt;0,E120&gt;0),FLOOR(H120*G120+H122,1),0)</f>
        <v>0</v>
      </c>
      <c r="J120" s="109">
        <f>IF(OR(AND(I120&gt;0,C120=4),AND(I120&gt;0,C120=2),AND(I120&gt;0,C120=5)),FLOOR(I120*0.34,1),(IF(C120=3,0,0)))</f>
        <v>0</v>
      </c>
      <c r="K120" s="119"/>
      <c r="L120" s="109">
        <f>IF(AND(K120&gt;0,G120&gt;0,E120&gt;0),FLOOR(K120*G120+K122,1),0)</f>
        <v>0</v>
      </c>
      <c r="M120" s="109">
        <f>IF(OR(AND(L120&gt;0,C120=4),AND(L120&gt;0,C120=2),AND(L120&gt;0,C120=5)),FLOOR(L120*0.34,1),(IF(C120=3,0,0)))</f>
        <v>0</v>
      </c>
      <c r="N120" s="166"/>
      <c r="O120" s="167"/>
      <c r="P120" s="98" t="str">
        <f>IF(AND(D122&gt;=F120,F120&gt;=H120+K120),"OK","chyba vyplnění")</f>
        <v>OK</v>
      </c>
      <c r="Q120" s="95">
        <f>IFERROR(H120/F120*G122,0)</f>
        <v>0</v>
      </c>
      <c r="R120" s="95">
        <f>IFERROR(K120/F120*G122,0)</f>
        <v>0</v>
      </c>
      <c r="S120" s="239">
        <f>I122+J122+L122+M122</f>
        <v>0</v>
      </c>
    </row>
    <row r="121" spans="1:19" ht="21.9" customHeight="1" x14ac:dyDescent="0.25">
      <c r="A121" s="161"/>
      <c r="B121" s="164"/>
      <c r="C121" s="116"/>
      <c r="D121" s="104"/>
      <c r="E121" s="105"/>
      <c r="F121" s="159"/>
      <c r="G121" s="117">
        <f>IF(OR(AND(E121&gt;0,F121&gt;0,C120=2),AND(E121&gt;0,F121&gt;0,C120=4)),E121/F121,0)</f>
        <v>0</v>
      </c>
      <c r="H121" s="120">
        <f>IF(OR(D120=0,D121=0,F121=0,G122=0,C122=3), 0,(MIN(F121,G122,H120/F120*F121,Q120)))</f>
        <v>0</v>
      </c>
      <c r="I121" s="106">
        <f>IF(AND(H121&gt;0,G121&gt;0),FLOOR(H121*G121,1),0)</f>
        <v>0</v>
      </c>
      <c r="J121" s="106">
        <f>IF(OR(AND(I121&gt;0,C120=4),AND(I121&gt;0,C120=2),AND(I121&gt;0,C120=5)),FLOOR(I121*0.34,1),(IF(C120=3,0,0)))</f>
        <v>0</v>
      </c>
      <c r="K121" s="120">
        <f>IF(OR(D120=0,D121=0,F121=0,G122=0,C122=3),0,(MIN(F121,G122,K120/F120*F121,R120)))</f>
        <v>0</v>
      </c>
      <c r="L121" s="106">
        <f>IF(AND(K121&gt;0,G121&gt;0),FLOOR(K121*G121,1),0)</f>
        <v>0</v>
      </c>
      <c r="M121" s="106">
        <f>IF(OR(AND(L121&gt;0,C120=4),AND(L121&gt;0,C120=2),AND(L121&gt;0,C120=5)),FLOOR(L121*0.34,1),(IF(C120=3,0,0)))</f>
        <v>0</v>
      </c>
      <c r="N121" s="168"/>
      <c r="O121" s="169"/>
      <c r="P121" s="99" t="str">
        <f>IF(AND(H120+K120+F121&lt;=D122),"OK","chyba vyplnění")</f>
        <v>OK</v>
      </c>
      <c r="Q121" s="94"/>
      <c r="R121" s="94"/>
      <c r="S121" s="240"/>
    </row>
    <row r="122" spans="1:19" ht="21.9" customHeight="1" thickBot="1" x14ac:dyDescent="0.3">
      <c r="A122" s="162"/>
      <c r="B122" s="165"/>
      <c r="C122" s="118">
        <v>1</v>
      </c>
      <c r="D122" s="110"/>
      <c r="E122" s="111">
        <f>SUM(E120:E121)</f>
        <v>0</v>
      </c>
      <c r="F122" s="112">
        <f>SUM(F120:F121)</f>
        <v>0</v>
      </c>
      <c r="G122" s="122">
        <f>FLOOR(IF(OR(AND(D121&gt;0,C122=2),AND(D121&gt;0,C122=4),AND(C122=3,F120=H120,D121&gt;0)),(F120+F121)/D121*D120,0),4)</f>
        <v>0</v>
      </c>
      <c r="H122" s="121"/>
      <c r="I122" s="113">
        <f>SUM(I120:I121)</f>
        <v>0</v>
      </c>
      <c r="J122" s="113">
        <f>SUM(J120:J121)</f>
        <v>0</v>
      </c>
      <c r="K122" s="121"/>
      <c r="L122" s="113">
        <f>SUM(L120:L121)</f>
        <v>0</v>
      </c>
      <c r="M122" s="113">
        <f>SUM(M120:M121)</f>
        <v>0</v>
      </c>
      <c r="N122" s="170"/>
      <c r="O122" s="171"/>
      <c r="P122" s="100" t="str">
        <f>IF(F122&gt;D122,"chyba vyplnění","OK")</f>
        <v>OK</v>
      </c>
      <c r="Q122" s="96"/>
      <c r="R122" s="96"/>
      <c r="S122" s="241"/>
    </row>
    <row r="123" spans="1:19" ht="21.9" customHeight="1" x14ac:dyDescent="0.25">
      <c r="A123" s="160">
        <v>37</v>
      </c>
      <c r="B123" s="163"/>
      <c r="C123" s="114">
        <v>1</v>
      </c>
      <c r="D123" s="107"/>
      <c r="E123" s="108"/>
      <c r="F123" s="108"/>
      <c r="G123" s="115" t="str">
        <f>IF(AND(E123&gt;0,F123&gt;0),E123/F123,"")</f>
        <v/>
      </c>
      <c r="H123" s="119"/>
      <c r="I123" s="109">
        <f>IF(AND(H123&gt;0,G123&gt;0,E123&gt;0),FLOOR(H123*G123+H125,1),0)</f>
        <v>0</v>
      </c>
      <c r="J123" s="109">
        <f>IF(OR(AND(I123&gt;0,C123=4),AND(I123&gt;0,C123=2),AND(I123&gt;0,C123=5)),FLOOR(I123*0.34,1),(IF(C123=3,0,0)))</f>
        <v>0</v>
      </c>
      <c r="K123" s="119"/>
      <c r="L123" s="109">
        <f>IF(AND(K123&gt;0,G123&gt;0,E123&gt;0),FLOOR(K123*G123+K125,1),0)</f>
        <v>0</v>
      </c>
      <c r="M123" s="109">
        <f>IF(OR(AND(L123&gt;0,C123=4),AND(L123&gt;0,C123=2),AND(L123&gt;0,C123=5)),FLOOR(L123*0.34,1),(IF(C123=3,0,0)))</f>
        <v>0</v>
      </c>
      <c r="N123" s="166"/>
      <c r="O123" s="167"/>
      <c r="P123" s="98" t="str">
        <f>IF(AND(D125&gt;=F123,F123&gt;=H123+K123),"OK","chyba vyplnění")</f>
        <v>OK</v>
      </c>
      <c r="Q123" s="95">
        <f>IFERROR(H123/F123*G125,0)</f>
        <v>0</v>
      </c>
      <c r="R123" s="95">
        <f>IFERROR(K123/F123*G125,0)</f>
        <v>0</v>
      </c>
      <c r="S123" s="239">
        <f>I125+J125+L125+M125</f>
        <v>0</v>
      </c>
    </row>
    <row r="124" spans="1:19" ht="21.9" customHeight="1" x14ac:dyDescent="0.25">
      <c r="A124" s="161"/>
      <c r="B124" s="164"/>
      <c r="C124" s="116"/>
      <c r="D124" s="104"/>
      <c r="E124" s="105"/>
      <c r="F124" s="159"/>
      <c r="G124" s="117">
        <f>IF(OR(AND(E124&gt;0,F124&gt;0,C123=2),AND(E124&gt;0,F124&gt;0,C123=4)),E124/F124,0)</f>
        <v>0</v>
      </c>
      <c r="H124" s="120">
        <f>IF(OR(D123=0,D124=0,F124=0,G125=0,C125=3), 0,(MIN(F124,G125,H123/F123*F124,Q123)))</f>
        <v>0</v>
      </c>
      <c r="I124" s="106">
        <f>IF(AND(H124&gt;0,G124&gt;0),FLOOR(H124*G124,1),0)</f>
        <v>0</v>
      </c>
      <c r="J124" s="106">
        <f>IF(OR(AND(I124&gt;0,C123=4),AND(I124&gt;0,C123=2),AND(I124&gt;0,C123=5)),FLOOR(I124*0.34,1),(IF(C123=3,0,0)))</f>
        <v>0</v>
      </c>
      <c r="K124" s="120">
        <f>IF(OR(D123=0,D124=0,F124=0,G125=0,C125=3),0,(MIN(F124,G125,K123/F123*F124,R123)))</f>
        <v>0</v>
      </c>
      <c r="L124" s="106">
        <f>IF(AND(K124&gt;0,G124&gt;0),FLOOR(K124*G124,1),0)</f>
        <v>0</v>
      </c>
      <c r="M124" s="106">
        <f>IF(OR(AND(L124&gt;0,C123=4),AND(L124&gt;0,C123=2),AND(L124&gt;0,C123=5)),FLOOR(L124*0.34,1),(IF(C123=3,0,0)))</f>
        <v>0</v>
      </c>
      <c r="N124" s="168"/>
      <c r="O124" s="169"/>
      <c r="P124" s="99" t="str">
        <f>IF(AND(H123+K123+F124&lt;=D125),"OK","chyba vyplnění")</f>
        <v>OK</v>
      </c>
      <c r="Q124" s="94"/>
      <c r="R124" s="94"/>
      <c r="S124" s="240"/>
    </row>
    <row r="125" spans="1:19" ht="21.9" customHeight="1" thickBot="1" x14ac:dyDescent="0.3">
      <c r="A125" s="162"/>
      <c r="B125" s="165"/>
      <c r="C125" s="118">
        <v>1</v>
      </c>
      <c r="D125" s="110"/>
      <c r="E125" s="111">
        <f>SUM(E123:E124)</f>
        <v>0</v>
      </c>
      <c r="F125" s="112">
        <f>SUM(F123:F124)</f>
        <v>0</v>
      </c>
      <c r="G125" s="122">
        <f>FLOOR(IF(OR(AND(D124&gt;0,C125=2),AND(D124&gt;0,C125=4),AND(C125=3,F123=H123,D124&gt;0)),(F123+F124)/D124*D123,0),4)</f>
        <v>0</v>
      </c>
      <c r="H125" s="121"/>
      <c r="I125" s="113">
        <f>SUM(I123:I124)</f>
        <v>0</v>
      </c>
      <c r="J125" s="113">
        <f>SUM(J123:J124)</f>
        <v>0</v>
      </c>
      <c r="K125" s="121"/>
      <c r="L125" s="113">
        <f>SUM(L123:L124)</f>
        <v>0</v>
      </c>
      <c r="M125" s="113">
        <f>SUM(M123:M124)</f>
        <v>0</v>
      </c>
      <c r="N125" s="170"/>
      <c r="O125" s="171"/>
      <c r="P125" s="100" t="str">
        <f>IF(F125&gt;D125,"chyba vyplnění","OK")</f>
        <v>OK</v>
      </c>
      <c r="Q125" s="96"/>
      <c r="R125" s="96"/>
      <c r="S125" s="241"/>
    </row>
    <row r="126" spans="1:19" ht="21.9" customHeight="1" x14ac:dyDescent="0.25">
      <c r="A126" s="160">
        <v>38</v>
      </c>
      <c r="B126" s="163"/>
      <c r="C126" s="114">
        <v>1</v>
      </c>
      <c r="D126" s="107"/>
      <c r="E126" s="108"/>
      <c r="F126" s="108"/>
      <c r="G126" s="115" t="str">
        <f>IF(AND(E126&gt;0,F126&gt;0),E126/F126,"")</f>
        <v/>
      </c>
      <c r="H126" s="119"/>
      <c r="I126" s="109">
        <f>IF(AND(H126&gt;0,G126&gt;0,E126&gt;0),FLOOR(H126*G126+H128,1),0)</f>
        <v>0</v>
      </c>
      <c r="J126" s="109">
        <f>IF(OR(AND(I126&gt;0,C126=4),AND(I126&gt;0,C126=2),AND(I126&gt;0,C126=5)),FLOOR(I126*0.34,1),(IF(C126=3,0,0)))</f>
        <v>0</v>
      </c>
      <c r="K126" s="119"/>
      <c r="L126" s="109">
        <f>IF(AND(K126&gt;0,G126&gt;0,E126&gt;0),FLOOR(K126*G126+K128,1),0)</f>
        <v>0</v>
      </c>
      <c r="M126" s="109">
        <f>IF(OR(AND(L126&gt;0,C126=4),AND(L126&gt;0,C126=2),AND(L126&gt;0,C126=5)),FLOOR(L126*0.34,1),(IF(C126=3,0,0)))</f>
        <v>0</v>
      </c>
      <c r="N126" s="166"/>
      <c r="O126" s="167"/>
      <c r="P126" s="98" t="str">
        <f>IF(AND(D128&gt;=F126,F126&gt;=H126+K126),"OK","chyba vyplnění")</f>
        <v>OK</v>
      </c>
      <c r="Q126" s="95">
        <f>IFERROR(H126/F126*G128,0)</f>
        <v>0</v>
      </c>
      <c r="R126" s="95">
        <f>IFERROR(K126/F126*G128,0)</f>
        <v>0</v>
      </c>
      <c r="S126" s="239">
        <f>I128+J128+L128+M128</f>
        <v>0</v>
      </c>
    </row>
    <row r="127" spans="1:19" ht="21.9" customHeight="1" x14ac:dyDescent="0.25">
      <c r="A127" s="161"/>
      <c r="B127" s="164"/>
      <c r="C127" s="116"/>
      <c r="D127" s="104"/>
      <c r="E127" s="105"/>
      <c r="F127" s="159"/>
      <c r="G127" s="117">
        <f>IF(OR(AND(E127&gt;0,F127&gt;0,C126=2),AND(E127&gt;0,F127&gt;0,C126=4)),E127/F127,0)</f>
        <v>0</v>
      </c>
      <c r="H127" s="120">
        <f>IF(OR(D126=0,D127=0,F127=0,G128=0,C128=3), 0,(MIN(F127,G128,H126/F126*F127,Q126)))</f>
        <v>0</v>
      </c>
      <c r="I127" s="106">
        <f>IF(AND(H127&gt;0,G127&gt;0),FLOOR(H127*G127,1),0)</f>
        <v>0</v>
      </c>
      <c r="J127" s="106">
        <f>IF(OR(AND(I127&gt;0,C126=4),AND(I127&gt;0,C126=2),AND(I127&gt;0,C126=5)),FLOOR(I127*0.34,1),(IF(C126=3,0,0)))</f>
        <v>0</v>
      </c>
      <c r="K127" s="120">
        <f>IF(OR(D126=0,D127=0,F127=0,G128=0,C128=3),0,(MIN(F127,G128,K126/F126*F127,R126)))</f>
        <v>0</v>
      </c>
      <c r="L127" s="106">
        <f>IF(AND(K127&gt;0,G127&gt;0),FLOOR(K127*G127,1),0)</f>
        <v>0</v>
      </c>
      <c r="M127" s="106">
        <f>IF(OR(AND(L127&gt;0,C126=4),AND(L127&gt;0,C126=2),AND(L127&gt;0,C126=5)),FLOOR(L127*0.34,1),(IF(C126=3,0,0)))</f>
        <v>0</v>
      </c>
      <c r="N127" s="168"/>
      <c r="O127" s="169"/>
      <c r="P127" s="99" t="str">
        <f>IF(AND(H126+K126+F127&lt;=D128),"OK","chyba vyplnění")</f>
        <v>OK</v>
      </c>
      <c r="Q127" s="94"/>
      <c r="R127" s="94"/>
      <c r="S127" s="240"/>
    </row>
    <row r="128" spans="1:19" ht="21.9" customHeight="1" thickBot="1" x14ac:dyDescent="0.3">
      <c r="A128" s="162"/>
      <c r="B128" s="165"/>
      <c r="C128" s="118">
        <v>1</v>
      </c>
      <c r="D128" s="110"/>
      <c r="E128" s="111">
        <f>SUM(E126:E127)</f>
        <v>0</v>
      </c>
      <c r="F128" s="112">
        <f>SUM(F126:F127)</f>
        <v>0</v>
      </c>
      <c r="G128" s="122">
        <f>FLOOR(IF(OR(AND(D127&gt;0,C128=2),AND(D127&gt;0,C128=4),AND(C128=3,F126=H126,D127&gt;0)),(F126+F127)/D127*D126,0),4)</f>
        <v>0</v>
      </c>
      <c r="H128" s="121"/>
      <c r="I128" s="113">
        <f>SUM(I126:I127)</f>
        <v>0</v>
      </c>
      <c r="J128" s="113">
        <f>SUM(J126:J127)</f>
        <v>0</v>
      </c>
      <c r="K128" s="121"/>
      <c r="L128" s="113">
        <f>SUM(L126:L127)</f>
        <v>0</v>
      </c>
      <c r="M128" s="113">
        <f>SUM(M126:M127)</f>
        <v>0</v>
      </c>
      <c r="N128" s="170"/>
      <c r="O128" s="171"/>
      <c r="P128" s="100" t="str">
        <f>IF(F128&gt;D128,"chyba vyplnění","OK")</f>
        <v>OK</v>
      </c>
      <c r="Q128" s="96"/>
      <c r="R128" s="96"/>
      <c r="S128" s="241"/>
    </row>
    <row r="129" spans="1:19" ht="21.9" customHeight="1" x14ac:dyDescent="0.25">
      <c r="A129" s="160">
        <v>39</v>
      </c>
      <c r="B129" s="163"/>
      <c r="C129" s="114">
        <v>1</v>
      </c>
      <c r="D129" s="107"/>
      <c r="E129" s="108"/>
      <c r="F129" s="108"/>
      <c r="G129" s="115" t="str">
        <f>IF(AND(E129&gt;0,F129&gt;0),E129/F129,"")</f>
        <v/>
      </c>
      <c r="H129" s="119"/>
      <c r="I129" s="109">
        <f>IF(AND(H129&gt;0,G129&gt;0,E129&gt;0),FLOOR(H129*G129+H131,1),0)</f>
        <v>0</v>
      </c>
      <c r="J129" s="109">
        <f>IF(OR(AND(I129&gt;0,C129=4),AND(I129&gt;0,C129=2),AND(I129&gt;0,C129=5)),FLOOR(I129*0.34,1),(IF(C129=3,0,0)))</f>
        <v>0</v>
      </c>
      <c r="K129" s="119"/>
      <c r="L129" s="109">
        <f>IF(AND(K129&gt;0,G129&gt;0,E129&gt;0),FLOOR(K129*G129+K131,1),0)</f>
        <v>0</v>
      </c>
      <c r="M129" s="109">
        <f>IF(OR(AND(L129&gt;0,C129=4),AND(L129&gt;0,C129=2),AND(L129&gt;0,C129=5)),FLOOR(L129*0.34,1),(IF(C129=3,0,0)))</f>
        <v>0</v>
      </c>
      <c r="N129" s="166"/>
      <c r="O129" s="167"/>
      <c r="P129" s="98" t="str">
        <f>IF(AND(D131&gt;=F129,F129&gt;=H129+K129),"OK","chyba vyplnění")</f>
        <v>OK</v>
      </c>
      <c r="Q129" s="95">
        <f>IFERROR(H129/F129*G131,0)</f>
        <v>0</v>
      </c>
      <c r="R129" s="95">
        <f>IFERROR(K129/F129*G131,0)</f>
        <v>0</v>
      </c>
      <c r="S129" s="239">
        <f>I131+J131+L131+M131</f>
        <v>0</v>
      </c>
    </row>
    <row r="130" spans="1:19" ht="21.9" customHeight="1" x14ac:dyDescent="0.25">
      <c r="A130" s="161"/>
      <c r="B130" s="164"/>
      <c r="C130" s="116"/>
      <c r="D130" s="104"/>
      <c r="E130" s="105"/>
      <c r="F130" s="159"/>
      <c r="G130" s="117">
        <f>IF(OR(AND(E130&gt;0,F130&gt;0,C129=2),AND(E130&gt;0,F130&gt;0,C129=4)),E130/F130,0)</f>
        <v>0</v>
      </c>
      <c r="H130" s="120">
        <f>IF(OR(D129=0,D130=0,F130=0,G131=0,C131=3), 0,(MIN(F130,G131,H129/F129*F130,Q129)))</f>
        <v>0</v>
      </c>
      <c r="I130" s="106">
        <f>IF(AND(H130&gt;0,G130&gt;0),FLOOR(H130*G130,1),0)</f>
        <v>0</v>
      </c>
      <c r="J130" s="106">
        <f>IF(OR(AND(I130&gt;0,C129=4),AND(I130&gt;0,C129=2),AND(I130&gt;0,C129=5)),FLOOR(I130*0.34,1),(IF(C129=3,0,0)))</f>
        <v>0</v>
      </c>
      <c r="K130" s="120">
        <f>IF(OR(D129=0,D130=0,F130=0,G131=0,C131=3),0,(MIN(F130,G131,K129/F129*F130,R129)))</f>
        <v>0</v>
      </c>
      <c r="L130" s="106">
        <f>IF(AND(K130&gt;0,G130&gt;0),FLOOR(K130*G130,1),0)</f>
        <v>0</v>
      </c>
      <c r="M130" s="106">
        <f>IF(OR(AND(L130&gt;0,C129=4),AND(L130&gt;0,C129=2),AND(L130&gt;0,C129=5)),FLOOR(L130*0.34,1),(IF(C129=3,0,0)))</f>
        <v>0</v>
      </c>
      <c r="N130" s="168"/>
      <c r="O130" s="169"/>
      <c r="P130" s="99" t="str">
        <f>IF(AND(H129+K129+F130&lt;=D131),"OK","chyba vyplnění")</f>
        <v>OK</v>
      </c>
      <c r="Q130" s="94"/>
      <c r="R130" s="94"/>
      <c r="S130" s="240"/>
    </row>
    <row r="131" spans="1:19" ht="21.9" customHeight="1" thickBot="1" x14ac:dyDescent="0.3">
      <c r="A131" s="162"/>
      <c r="B131" s="165"/>
      <c r="C131" s="118">
        <v>1</v>
      </c>
      <c r="D131" s="110"/>
      <c r="E131" s="111">
        <f>SUM(E129:E130)</f>
        <v>0</v>
      </c>
      <c r="F131" s="112">
        <f>SUM(F129:F130)</f>
        <v>0</v>
      </c>
      <c r="G131" s="122">
        <f>FLOOR(IF(OR(AND(D130&gt;0,C131=2),AND(D130&gt;0,C131=4),AND(C131=3,F129=H129,D130&gt;0)),(F129+F130)/D130*D129,0),4)</f>
        <v>0</v>
      </c>
      <c r="H131" s="121"/>
      <c r="I131" s="113">
        <f>SUM(I129:I130)</f>
        <v>0</v>
      </c>
      <c r="J131" s="113">
        <f>SUM(J129:J130)</f>
        <v>0</v>
      </c>
      <c r="K131" s="121"/>
      <c r="L131" s="113">
        <f>SUM(L129:L130)</f>
        <v>0</v>
      </c>
      <c r="M131" s="113">
        <f>SUM(M129:M130)</f>
        <v>0</v>
      </c>
      <c r="N131" s="170"/>
      <c r="O131" s="171"/>
      <c r="P131" s="100" t="str">
        <f>IF(F131&gt;D131,"chyba vyplnění","OK")</f>
        <v>OK</v>
      </c>
      <c r="Q131" s="96"/>
      <c r="R131" s="96"/>
      <c r="S131" s="241"/>
    </row>
    <row r="132" spans="1:19" ht="21.9" customHeight="1" x14ac:dyDescent="0.25">
      <c r="A132" s="160">
        <v>40</v>
      </c>
      <c r="B132" s="163"/>
      <c r="C132" s="114">
        <v>1</v>
      </c>
      <c r="D132" s="107"/>
      <c r="E132" s="108"/>
      <c r="F132" s="108"/>
      <c r="G132" s="115" t="str">
        <f>IF(AND(E132&gt;0,F132&gt;0),E132/F132,"")</f>
        <v/>
      </c>
      <c r="H132" s="119"/>
      <c r="I132" s="109">
        <f>IF(AND(H132&gt;0,G132&gt;0,E132&gt;0),FLOOR(H132*G132+H134,1),0)</f>
        <v>0</v>
      </c>
      <c r="J132" s="109">
        <f>IF(OR(AND(I132&gt;0,C132=4),AND(I132&gt;0,C132=2),AND(I132&gt;0,C132=5)),FLOOR(I132*0.34,1),(IF(C132=3,0,0)))</f>
        <v>0</v>
      </c>
      <c r="K132" s="119"/>
      <c r="L132" s="109">
        <f>IF(AND(K132&gt;0,G132&gt;0,E132&gt;0),FLOOR(K132*G132+K134,1),0)</f>
        <v>0</v>
      </c>
      <c r="M132" s="109">
        <f>IF(OR(AND(L132&gt;0,C132=4),AND(L132&gt;0,C132=2),AND(L132&gt;0,C132=5)),FLOOR(L132*0.34,1),(IF(C132=3,0,0)))</f>
        <v>0</v>
      </c>
      <c r="N132" s="166"/>
      <c r="O132" s="167"/>
      <c r="P132" s="98" t="str">
        <f>IF(AND(D134&gt;=F132,F132&gt;=H132+K132),"OK","chyba vyplnění")</f>
        <v>OK</v>
      </c>
      <c r="Q132" s="95">
        <f>IFERROR(H132/F132*G134,0)</f>
        <v>0</v>
      </c>
      <c r="R132" s="95">
        <f>IFERROR(K132/F132*G134,0)</f>
        <v>0</v>
      </c>
      <c r="S132" s="239">
        <f>I134+J134+L134+M134</f>
        <v>0</v>
      </c>
    </row>
    <row r="133" spans="1:19" ht="21.9" customHeight="1" x14ac:dyDescent="0.25">
      <c r="A133" s="161"/>
      <c r="B133" s="164"/>
      <c r="C133" s="116"/>
      <c r="D133" s="104"/>
      <c r="E133" s="105"/>
      <c r="F133" s="159"/>
      <c r="G133" s="117">
        <f>IF(OR(AND(E133&gt;0,F133&gt;0,C132=2),AND(E133&gt;0,F133&gt;0,C132=4)),E133/F133,0)</f>
        <v>0</v>
      </c>
      <c r="H133" s="120">
        <f>IF(OR(D132=0,D133=0,F133=0,G134=0,C134=3), 0,(MIN(F133,G134,H132/F132*F133,Q132)))</f>
        <v>0</v>
      </c>
      <c r="I133" s="106">
        <f>IF(AND(H133&gt;0,G133&gt;0),FLOOR(H133*G133,1),0)</f>
        <v>0</v>
      </c>
      <c r="J133" s="106">
        <f>IF(OR(AND(I133&gt;0,C132=4),AND(I133&gt;0,C132=2),AND(I133&gt;0,C132=5)),FLOOR(I133*0.34,1),(IF(C132=3,0,0)))</f>
        <v>0</v>
      </c>
      <c r="K133" s="120">
        <f>IF(OR(D132=0,D133=0,F133=0,G134=0,C134=3),0,(MIN(F133,G134,K132/F132*F133,R132)))</f>
        <v>0</v>
      </c>
      <c r="L133" s="106">
        <f>IF(AND(K133&gt;0,G133&gt;0),FLOOR(K133*G133,1),0)</f>
        <v>0</v>
      </c>
      <c r="M133" s="106">
        <f>IF(OR(AND(L133&gt;0,C132=4),AND(L133&gt;0,C132=2),AND(L133&gt;0,C132=5)),FLOOR(L133*0.34,1),(IF(C132=3,0,0)))</f>
        <v>0</v>
      </c>
      <c r="N133" s="168"/>
      <c r="O133" s="169"/>
      <c r="P133" s="99" t="str">
        <f>IF(AND(H132+K132+F133&lt;=D134),"OK","chyba vyplnění")</f>
        <v>OK</v>
      </c>
      <c r="Q133" s="94"/>
      <c r="R133" s="94"/>
      <c r="S133" s="240"/>
    </row>
    <row r="134" spans="1:19" ht="21.9" customHeight="1" thickBot="1" x14ac:dyDescent="0.3">
      <c r="A134" s="162"/>
      <c r="B134" s="165"/>
      <c r="C134" s="118">
        <v>1</v>
      </c>
      <c r="D134" s="110"/>
      <c r="E134" s="111">
        <f>SUM(E132:E133)</f>
        <v>0</v>
      </c>
      <c r="F134" s="112">
        <f>SUM(F132:F133)</f>
        <v>0</v>
      </c>
      <c r="G134" s="122">
        <f>FLOOR(IF(OR(AND(D133&gt;0,C134=2),AND(D133&gt;0,C134=4),AND(C134=3,F132=H132,D133&gt;0)),(F132+F133)/D133*D132,0),4)</f>
        <v>0</v>
      </c>
      <c r="H134" s="121"/>
      <c r="I134" s="113">
        <f>SUM(I132:I133)</f>
        <v>0</v>
      </c>
      <c r="J134" s="113">
        <f>SUM(J132:J133)</f>
        <v>0</v>
      </c>
      <c r="K134" s="121"/>
      <c r="L134" s="113">
        <f>SUM(L132:L133)</f>
        <v>0</v>
      </c>
      <c r="M134" s="113">
        <f>SUM(M132:M133)</f>
        <v>0</v>
      </c>
      <c r="N134" s="170"/>
      <c r="O134" s="171"/>
      <c r="P134" s="100" t="str">
        <f>IF(F134&gt;D134,"chyba vyplnění","OK")</f>
        <v>OK</v>
      </c>
      <c r="Q134" s="96"/>
      <c r="R134" s="96"/>
      <c r="S134" s="241"/>
    </row>
    <row r="135" spans="1:19" ht="21.9" customHeight="1" x14ac:dyDescent="0.25">
      <c r="A135" s="160">
        <v>41</v>
      </c>
      <c r="B135" s="163"/>
      <c r="C135" s="114">
        <v>1</v>
      </c>
      <c r="D135" s="107"/>
      <c r="E135" s="108"/>
      <c r="F135" s="108"/>
      <c r="G135" s="115" t="str">
        <f>IF(AND(E135&gt;0,F135&gt;0),E135/F135,"")</f>
        <v/>
      </c>
      <c r="H135" s="119"/>
      <c r="I135" s="109">
        <f>IF(AND(H135&gt;0,G135&gt;0,E135&gt;0),FLOOR(H135*G135+H137,1),0)</f>
        <v>0</v>
      </c>
      <c r="J135" s="109">
        <f>IF(OR(AND(I135&gt;0,C135=4),AND(I135&gt;0,C135=2),AND(I135&gt;0,C135=5)),FLOOR(I135*0.34,1),(IF(C135=3,0,0)))</f>
        <v>0</v>
      </c>
      <c r="K135" s="119"/>
      <c r="L135" s="109">
        <f>IF(AND(K135&gt;0,G135&gt;0,E135&gt;0),FLOOR(K135*G135+K137,1),0)</f>
        <v>0</v>
      </c>
      <c r="M135" s="109">
        <f>IF(OR(AND(L135&gt;0,C135=4),AND(L135&gt;0,C135=2),AND(L135&gt;0,C135=5)),FLOOR(L135*0.34,1),(IF(C135=3,0,0)))</f>
        <v>0</v>
      </c>
      <c r="N135" s="166"/>
      <c r="O135" s="167"/>
      <c r="P135" s="98" t="str">
        <f>IF(AND(D137&gt;=F135,F135&gt;=H135+K135),"OK","chyba vyplnění")</f>
        <v>OK</v>
      </c>
      <c r="Q135" s="95">
        <f>IFERROR(H135/F135*G137,0)</f>
        <v>0</v>
      </c>
      <c r="R135" s="95">
        <f>IFERROR(K135/F135*G137,0)</f>
        <v>0</v>
      </c>
      <c r="S135" s="239">
        <f>I137+J137+L137+M137</f>
        <v>0</v>
      </c>
    </row>
    <row r="136" spans="1:19" ht="21.9" customHeight="1" x14ac:dyDescent="0.25">
      <c r="A136" s="161"/>
      <c r="B136" s="164"/>
      <c r="C136" s="116"/>
      <c r="D136" s="104"/>
      <c r="E136" s="105"/>
      <c r="F136" s="159"/>
      <c r="G136" s="117">
        <f>IF(OR(AND(E136&gt;0,F136&gt;0,C135=2),AND(E136&gt;0,F136&gt;0,C135=4)),E136/F136,0)</f>
        <v>0</v>
      </c>
      <c r="H136" s="120">
        <f>IF(OR(D135=0,D136=0,F136=0,G137=0,C137=3), 0,(MIN(F136,G137,H135/F135*F136,Q135)))</f>
        <v>0</v>
      </c>
      <c r="I136" s="106">
        <f>IF(AND(H136&gt;0,G136&gt;0),FLOOR(H136*G136,1),0)</f>
        <v>0</v>
      </c>
      <c r="J136" s="106">
        <f>IF(OR(AND(I136&gt;0,C135=4),AND(I136&gt;0,C135=2),AND(I136&gt;0,C135=5)),FLOOR(I136*0.34,1),(IF(C135=3,0,0)))</f>
        <v>0</v>
      </c>
      <c r="K136" s="120">
        <f>IF(OR(D135=0,D136=0,F136=0,G137=0,C137=3),0,(MIN(F136,G137,K135/F135*F136,R135)))</f>
        <v>0</v>
      </c>
      <c r="L136" s="106">
        <f>IF(AND(K136&gt;0,G136&gt;0),FLOOR(K136*G136,1),0)</f>
        <v>0</v>
      </c>
      <c r="M136" s="106">
        <f>IF(OR(AND(L136&gt;0,C135=4),AND(L136&gt;0,C135=2),AND(L136&gt;0,C135=5)),FLOOR(L136*0.34,1),(IF(C135=3,0,0)))</f>
        <v>0</v>
      </c>
      <c r="N136" s="168"/>
      <c r="O136" s="169"/>
      <c r="P136" s="99" t="str">
        <f>IF(AND(H135+K135+F136&lt;=D137),"OK","chyba vyplnění")</f>
        <v>OK</v>
      </c>
      <c r="Q136" s="94"/>
      <c r="R136" s="94"/>
      <c r="S136" s="240"/>
    </row>
    <row r="137" spans="1:19" ht="21.9" customHeight="1" thickBot="1" x14ac:dyDescent="0.3">
      <c r="A137" s="162"/>
      <c r="B137" s="165"/>
      <c r="C137" s="118">
        <v>1</v>
      </c>
      <c r="D137" s="110"/>
      <c r="E137" s="111">
        <f>SUM(E135:E136)</f>
        <v>0</v>
      </c>
      <c r="F137" s="112">
        <f>SUM(F135:F136)</f>
        <v>0</v>
      </c>
      <c r="G137" s="122">
        <f>FLOOR(IF(OR(AND(D136&gt;0,C137=2),AND(D136&gt;0,C137=4),AND(C137=3,F135=H135,D136&gt;0)),(F135+F136)/D136*D135,0),4)</f>
        <v>0</v>
      </c>
      <c r="H137" s="121"/>
      <c r="I137" s="113">
        <f>SUM(I135:I136)</f>
        <v>0</v>
      </c>
      <c r="J137" s="113">
        <f>SUM(J135:J136)</f>
        <v>0</v>
      </c>
      <c r="K137" s="121"/>
      <c r="L137" s="113">
        <f>SUM(L135:L136)</f>
        <v>0</v>
      </c>
      <c r="M137" s="113">
        <f>SUM(M135:M136)</f>
        <v>0</v>
      </c>
      <c r="N137" s="170"/>
      <c r="O137" s="171"/>
      <c r="P137" s="100" t="str">
        <f>IF(F137&gt;D137,"chyba vyplnění","OK")</f>
        <v>OK</v>
      </c>
      <c r="Q137" s="96"/>
      <c r="R137" s="96"/>
      <c r="S137" s="241"/>
    </row>
    <row r="138" spans="1:19" ht="21.9" customHeight="1" x14ac:dyDescent="0.25">
      <c r="A138" s="160">
        <v>42</v>
      </c>
      <c r="B138" s="163"/>
      <c r="C138" s="114">
        <v>1</v>
      </c>
      <c r="D138" s="107"/>
      <c r="E138" s="108"/>
      <c r="F138" s="108"/>
      <c r="G138" s="115" t="str">
        <f>IF(AND(E138&gt;0,F138&gt;0),E138/F138,"")</f>
        <v/>
      </c>
      <c r="H138" s="119"/>
      <c r="I138" s="109">
        <f>IF(AND(H138&gt;0,G138&gt;0,E138&gt;0),FLOOR(H138*G138+H140,1),0)</f>
        <v>0</v>
      </c>
      <c r="J138" s="109">
        <f>IF(OR(AND(I138&gt;0,C138=4),AND(I138&gt;0,C138=2),AND(I138&gt;0,C138=5)),FLOOR(I138*0.34,1),(IF(C138=3,0,0)))</f>
        <v>0</v>
      </c>
      <c r="K138" s="119"/>
      <c r="L138" s="109">
        <f>IF(AND(K138&gt;0,G138&gt;0,E138&gt;0),FLOOR(K138*G138+K140,1),0)</f>
        <v>0</v>
      </c>
      <c r="M138" s="109">
        <f>IF(OR(AND(L138&gt;0,C138=4),AND(L138&gt;0,C138=2),AND(L138&gt;0,C138=5)),FLOOR(L138*0.34,1),(IF(C138=3,0,0)))</f>
        <v>0</v>
      </c>
      <c r="N138" s="166"/>
      <c r="O138" s="167"/>
      <c r="P138" s="98" t="str">
        <f>IF(AND(D140&gt;=F138,F138&gt;=H138+K138),"OK","chyba vyplnění")</f>
        <v>OK</v>
      </c>
      <c r="Q138" s="95">
        <f>IFERROR(H138/F138*G140,0)</f>
        <v>0</v>
      </c>
      <c r="R138" s="95">
        <f>IFERROR(K138/F138*G140,0)</f>
        <v>0</v>
      </c>
      <c r="S138" s="239">
        <f>I140+J140+L140+M140</f>
        <v>0</v>
      </c>
    </row>
    <row r="139" spans="1:19" ht="21.9" customHeight="1" x14ac:dyDescent="0.25">
      <c r="A139" s="161"/>
      <c r="B139" s="164"/>
      <c r="C139" s="116"/>
      <c r="D139" s="104"/>
      <c r="E139" s="105"/>
      <c r="F139" s="159"/>
      <c r="G139" s="117">
        <f>IF(OR(AND(E139&gt;0,F139&gt;0,C138=2),AND(E139&gt;0,F139&gt;0,C138=4)),E139/F139,0)</f>
        <v>0</v>
      </c>
      <c r="H139" s="120">
        <f>IF(OR(D138=0,D139=0,F139=0,G140=0,C140=3), 0,(MIN(F139,G140,H138/F138*F139,Q138)))</f>
        <v>0</v>
      </c>
      <c r="I139" s="106">
        <f>IF(AND(H139&gt;0,G139&gt;0),FLOOR(H139*G139,1),0)</f>
        <v>0</v>
      </c>
      <c r="J139" s="106">
        <f>IF(OR(AND(I139&gt;0,C138=4),AND(I139&gt;0,C138=2),AND(I139&gt;0,C138=5)),FLOOR(I139*0.34,1),(IF(C138=3,0,0)))</f>
        <v>0</v>
      </c>
      <c r="K139" s="120">
        <f>IF(OR(D138=0,D139=0,F139=0,G140=0,C140=3),0,(MIN(F139,G140,K138/F138*F139,R138)))</f>
        <v>0</v>
      </c>
      <c r="L139" s="106">
        <f>IF(AND(K139&gt;0,G139&gt;0),FLOOR(K139*G139,1),0)</f>
        <v>0</v>
      </c>
      <c r="M139" s="106">
        <f>IF(OR(AND(L139&gt;0,C138=4),AND(L139&gt;0,C138=2),AND(L139&gt;0,C138=5)),FLOOR(L139*0.34,1),(IF(C138=3,0,0)))</f>
        <v>0</v>
      </c>
      <c r="N139" s="168"/>
      <c r="O139" s="169"/>
      <c r="P139" s="99" t="str">
        <f>IF(AND(H138+K138+F139&lt;=D140),"OK","chyba vyplnění")</f>
        <v>OK</v>
      </c>
      <c r="Q139" s="94"/>
      <c r="R139" s="94"/>
      <c r="S139" s="240"/>
    </row>
    <row r="140" spans="1:19" ht="21.9" customHeight="1" thickBot="1" x14ac:dyDescent="0.3">
      <c r="A140" s="162"/>
      <c r="B140" s="165"/>
      <c r="C140" s="118">
        <v>1</v>
      </c>
      <c r="D140" s="110"/>
      <c r="E140" s="111">
        <f>SUM(E138:E139)</f>
        <v>0</v>
      </c>
      <c r="F140" s="112">
        <f>SUM(F138:F139)</f>
        <v>0</v>
      </c>
      <c r="G140" s="122">
        <f>FLOOR(IF(OR(AND(D139&gt;0,C140=2),AND(D139&gt;0,C140=4),AND(C140=3,F138=H138,D139&gt;0)),(F138+F139)/D139*D138,0),4)</f>
        <v>0</v>
      </c>
      <c r="H140" s="121"/>
      <c r="I140" s="113">
        <f>SUM(I138:I139)</f>
        <v>0</v>
      </c>
      <c r="J140" s="113">
        <f>SUM(J138:J139)</f>
        <v>0</v>
      </c>
      <c r="K140" s="121"/>
      <c r="L140" s="113">
        <f>SUM(L138:L139)</f>
        <v>0</v>
      </c>
      <c r="M140" s="113">
        <f>SUM(M138:M139)</f>
        <v>0</v>
      </c>
      <c r="N140" s="170"/>
      <c r="O140" s="171"/>
      <c r="P140" s="100" t="str">
        <f>IF(F140&gt;D140,"chyba vyplnění","OK")</f>
        <v>OK</v>
      </c>
      <c r="Q140" s="96"/>
      <c r="R140" s="96"/>
      <c r="S140" s="241"/>
    </row>
    <row r="141" spans="1:19" ht="21.9" customHeight="1" x14ac:dyDescent="0.25">
      <c r="A141" s="160">
        <v>43</v>
      </c>
      <c r="B141" s="163"/>
      <c r="C141" s="114">
        <v>1</v>
      </c>
      <c r="D141" s="107"/>
      <c r="E141" s="108"/>
      <c r="F141" s="108"/>
      <c r="G141" s="115" t="str">
        <f>IF(AND(E141&gt;0,F141&gt;0),E141/F141,"")</f>
        <v/>
      </c>
      <c r="H141" s="119"/>
      <c r="I141" s="109">
        <f>IF(AND(H141&gt;0,G141&gt;0,E141&gt;0),FLOOR(H141*G141+H143,1),0)</f>
        <v>0</v>
      </c>
      <c r="J141" s="109">
        <f>IF(OR(AND(I141&gt;0,C141=4),AND(I141&gt;0,C141=2),AND(I141&gt;0,C141=5)),FLOOR(I141*0.34,1),(IF(C141=3,0,0)))</f>
        <v>0</v>
      </c>
      <c r="K141" s="119"/>
      <c r="L141" s="109">
        <f>IF(AND(K141&gt;0,G141&gt;0,E141&gt;0),FLOOR(K141*G141+K143,1),0)</f>
        <v>0</v>
      </c>
      <c r="M141" s="109">
        <f>IF(OR(AND(L141&gt;0,C141=4),AND(L141&gt;0,C141=2),AND(L141&gt;0,C141=5)),FLOOR(L141*0.34,1),(IF(C141=3,0,0)))</f>
        <v>0</v>
      </c>
      <c r="N141" s="166"/>
      <c r="O141" s="167"/>
      <c r="P141" s="98" t="str">
        <f>IF(AND(D143&gt;=F141,F141&gt;=H141+K141),"OK","chyba vyplnění")</f>
        <v>OK</v>
      </c>
      <c r="Q141" s="95">
        <f>IFERROR(H141/F141*G143,0)</f>
        <v>0</v>
      </c>
      <c r="R141" s="95">
        <f>IFERROR(K141/F141*G143,0)</f>
        <v>0</v>
      </c>
      <c r="S141" s="239">
        <f>I143+J143+L143+M143</f>
        <v>0</v>
      </c>
    </row>
    <row r="142" spans="1:19" ht="21.9" customHeight="1" x14ac:dyDescent="0.25">
      <c r="A142" s="161"/>
      <c r="B142" s="164"/>
      <c r="C142" s="116"/>
      <c r="D142" s="104"/>
      <c r="E142" s="105"/>
      <c r="F142" s="159"/>
      <c r="G142" s="117">
        <f>IF(OR(AND(E142&gt;0,F142&gt;0,C141=2),AND(E142&gt;0,F142&gt;0,C141=4)),E142/F142,0)</f>
        <v>0</v>
      </c>
      <c r="H142" s="120">
        <f>IF(OR(D141=0,D142=0,F142=0,G143=0,C143=3), 0,(MIN(F142,G143,H141/F141*F142,Q141)))</f>
        <v>0</v>
      </c>
      <c r="I142" s="106">
        <f>IF(AND(H142&gt;0,G142&gt;0),FLOOR(H142*G142,1),0)</f>
        <v>0</v>
      </c>
      <c r="J142" s="106">
        <f>IF(OR(AND(I142&gt;0,C141=4),AND(I142&gt;0,C141=2),AND(I142&gt;0,C141=5)),FLOOR(I142*0.34,1),(IF(C141=3,0,0)))</f>
        <v>0</v>
      </c>
      <c r="K142" s="120">
        <f>IF(OR(D141=0,D142=0,F142=0,G143=0,C143=3),0,(MIN(F142,G143,K141/F141*F142,R141)))</f>
        <v>0</v>
      </c>
      <c r="L142" s="106">
        <f>IF(AND(K142&gt;0,G142&gt;0),FLOOR(K142*G142,1),0)</f>
        <v>0</v>
      </c>
      <c r="M142" s="106">
        <f>IF(OR(AND(L142&gt;0,C141=4),AND(L142&gt;0,C141=2),AND(L142&gt;0,C141=5)),FLOOR(L142*0.34,1),(IF(C141=3,0,0)))</f>
        <v>0</v>
      </c>
      <c r="N142" s="168"/>
      <c r="O142" s="169"/>
      <c r="P142" s="99" t="str">
        <f>IF(AND(H141+K141+F142&lt;=D143),"OK","chyba vyplnění")</f>
        <v>OK</v>
      </c>
      <c r="Q142" s="94"/>
      <c r="R142" s="94"/>
      <c r="S142" s="240"/>
    </row>
    <row r="143" spans="1:19" ht="21.9" customHeight="1" thickBot="1" x14ac:dyDescent="0.3">
      <c r="A143" s="162"/>
      <c r="B143" s="165"/>
      <c r="C143" s="118">
        <v>1</v>
      </c>
      <c r="D143" s="110"/>
      <c r="E143" s="111">
        <f>SUM(E141:E142)</f>
        <v>0</v>
      </c>
      <c r="F143" s="112">
        <f>SUM(F141:F142)</f>
        <v>0</v>
      </c>
      <c r="G143" s="122">
        <f>FLOOR(IF(OR(AND(D142&gt;0,C143=2),AND(D142&gt;0,C143=4),AND(C143=3,F141=H141,D142&gt;0)),(F141+F142)/D142*D141,0),4)</f>
        <v>0</v>
      </c>
      <c r="H143" s="121"/>
      <c r="I143" s="113">
        <f>SUM(I141:I142)</f>
        <v>0</v>
      </c>
      <c r="J143" s="113">
        <f>SUM(J141:J142)</f>
        <v>0</v>
      </c>
      <c r="K143" s="121"/>
      <c r="L143" s="113">
        <f>SUM(L141:L142)</f>
        <v>0</v>
      </c>
      <c r="M143" s="113">
        <f>SUM(M141:M142)</f>
        <v>0</v>
      </c>
      <c r="N143" s="170"/>
      <c r="O143" s="171"/>
      <c r="P143" s="100" t="str">
        <f>IF(F143&gt;D143,"chyba vyplnění","OK")</f>
        <v>OK</v>
      </c>
      <c r="Q143" s="96"/>
      <c r="R143" s="96"/>
      <c r="S143" s="241"/>
    </row>
    <row r="144" spans="1:19" ht="21.9" customHeight="1" x14ac:dyDescent="0.25">
      <c r="A144" s="160">
        <v>44</v>
      </c>
      <c r="B144" s="163"/>
      <c r="C144" s="114">
        <v>1</v>
      </c>
      <c r="D144" s="107"/>
      <c r="E144" s="108"/>
      <c r="F144" s="108"/>
      <c r="G144" s="115" t="str">
        <f>IF(AND(E144&gt;0,F144&gt;0),E144/F144,"")</f>
        <v/>
      </c>
      <c r="H144" s="119"/>
      <c r="I144" s="109">
        <f>IF(AND(H144&gt;0,G144&gt;0,E144&gt;0),FLOOR(H144*G144+H146,1),0)</f>
        <v>0</v>
      </c>
      <c r="J144" s="109">
        <f>IF(OR(AND(I144&gt;0,C144=4),AND(I144&gt;0,C144=2),AND(I144&gt;0,C144=5)),FLOOR(I144*0.34,1),(IF(C144=3,0,0)))</f>
        <v>0</v>
      </c>
      <c r="K144" s="119"/>
      <c r="L144" s="109">
        <f>IF(AND(K144&gt;0,G144&gt;0,E144&gt;0),FLOOR(K144*G144+K146,1),0)</f>
        <v>0</v>
      </c>
      <c r="M144" s="109">
        <f>IF(OR(AND(L144&gt;0,C144=4),AND(L144&gt;0,C144=2),AND(L144&gt;0,C144=5)),FLOOR(L144*0.34,1),(IF(C144=3,0,0)))</f>
        <v>0</v>
      </c>
      <c r="N144" s="166"/>
      <c r="O144" s="167"/>
      <c r="P144" s="98" t="str">
        <f>IF(AND(D146&gt;=F144,F144&gt;=H144+K144),"OK","chyba vyplnění")</f>
        <v>OK</v>
      </c>
      <c r="Q144" s="95">
        <f>IFERROR(H144/F144*G146,0)</f>
        <v>0</v>
      </c>
      <c r="R144" s="95">
        <f>IFERROR(K144/F144*G146,0)</f>
        <v>0</v>
      </c>
      <c r="S144" s="239">
        <f>I146+J146+L146+M146</f>
        <v>0</v>
      </c>
    </row>
    <row r="145" spans="1:19" ht="21.9" customHeight="1" x14ac:dyDescent="0.25">
      <c r="A145" s="161"/>
      <c r="B145" s="164"/>
      <c r="C145" s="116"/>
      <c r="D145" s="104"/>
      <c r="E145" s="105"/>
      <c r="F145" s="159"/>
      <c r="G145" s="117">
        <f>IF(OR(AND(E145&gt;0,F145&gt;0,C144=2),AND(E145&gt;0,F145&gt;0,C144=4)),E145/F145,0)</f>
        <v>0</v>
      </c>
      <c r="H145" s="120">
        <f>IF(OR(D144=0,D145=0,F145=0,G146=0,C146=3), 0,(MIN(F145,G146,H144/F144*F145,Q144)))</f>
        <v>0</v>
      </c>
      <c r="I145" s="106">
        <f>IF(AND(H145&gt;0,G145&gt;0),FLOOR(H145*G145,1),0)</f>
        <v>0</v>
      </c>
      <c r="J145" s="106">
        <f>IF(OR(AND(I145&gt;0,C144=4),AND(I145&gt;0,C144=2),AND(I145&gt;0,C144=5)),FLOOR(I145*0.34,1),(IF(C144=3,0,0)))</f>
        <v>0</v>
      </c>
      <c r="K145" s="120">
        <f>IF(OR(D144=0,D145=0,F145=0,G146=0,C146=3),0,(MIN(F145,G146,K144/F144*F145,R144)))</f>
        <v>0</v>
      </c>
      <c r="L145" s="106">
        <f>IF(AND(K145&gt;0,G145&gt;0),FLOOR(K145*G145,1),0)</f>
        <v>0</v>
      </c>
      <c r="M145" s="106">
        <f>IF(OR(AND(L145&gt;0,C144=4),AND(L145&gt;0,C144=2),AND(L145&gt;0,C144=5)),FLOOR(L145*0.34,1),(IF(C144=3,0,0)))</f>
        <v>0</v>
      </c>
      <c r="N145" s="168"/>
      <c r="O145" s="169"/>
      <c r="P145" s="99" t="str">
        <f>IF(AND(H144+K144+F145&lt;=D146),"OK","chyba vyplnění")</f>
        <v>OK</v>
      </c>
      <c r="Q145" s="94"/>
      <c r="R145" s="94"/>
      <c r="S145" s="240"/>
    </row>
    <row r="146" spans="1:19" ht="21.9" customHeight="1" thickBot="1" x14ac:dyDescent="0.3">
      <c r="A146" s="162"/>
      <c r="B146" s="165"/>
      <c r="C146" s="118">
        <v>1</v>
      </c>
      <c r="D146" s="110"/>
      <c r="E146" s="111">
        <f>SUM(E144:E145)</f>
        <v>0</v>
      </c>
      <c r="F146" s="112">
        <f>SUM(F144:F145)</f>
        <v>0</v>
      </c>
      <c r="G146" s="122">
        <f>FLOOR(IF(OR(AND(D145&gt;0,C146=2),AND(D145&gt;0,C146=4),AND(C146=3,F144=H144,D145&gt;0)),(F144+F145)/D145*D144,0),4)</f>
        <v>0</v>
      </c>
      <c r="H146" s="121"/>
      <c r="I146" s="113">
        <f>SUM(I144:I145)</f>
        <v>0</v>
      </c>
      <c r="J146" s="113">
        <f>SUM(J144:J145)</f>
        <v>0</v>
      </c>
      <c r="K146" s="121"/>
      <c r="L146" s="113">
        <f>SUM(L144:L145)</f>
        <v>0</v>
      </c>
      <c r="M146" s="113">
        <f>SUM(M144:M145)</f>
        <v>0</v>
      </c>
      <c r="N146" s="170"/>
      <c r="O146" s="171"/>
      <c r="P146" s="100" t="str">
        <f>IF(F146&gt;D146,"chyba vyplnění","OK")</f>
        <v>OK</v>
      </c>
      <c r="Q146" s="96"/>
      <c r="R146" s="96"/>
      <c r="S146" s="241"/>
    </row>
    <row r="147" spans="1:19" ht="21.9" customHeight="1" x14ac:dyDescent="0.25">
      <c r="A147" s="160">
        <v>45</v>
      </c>
      <c r="B147" s="163"/>
      <c r="C147" s="114">
        <v>1</v>
      </c>
      <c r="D147" s="107"/>
      <c r="E147" s="108"/>
      <c r="F147" s="108"/>
      <c r="G147" s="115" t="str">
        <f>IF(AND(E147&gt;0,F147&gt;0),E147/F147,"")</f>
        <v/>
      </c>
      <c r="H147" s="119"/>
      <c r="I147" s="109">
        <f>IF(AND(H147&gt;0,G147&gt;0,E147&gt;0),FLOOR(H147*G147+H149,1),0)</f>
        <v>0</v>
      </c>
      <c r="J147" s="109">
        <f>IF(OR(AND(I147&gt;0,C147=4),AND(I147&gt;0,C147=2),AND(I147&gt;0,C147=5)),FLOOR(I147*0.34,1),(IF(C147=3,0,0)))</f>
        <v>0</v>
      </c>
      <c r="K147" s="119"/>
      <c r="L147" s="109">
        <f>IF(AND(K147&gt;0,G147&gt;0,E147&gt;0),FLOOR(K147*G147+K149,1),0)</f>
        <v>0</v>
      </c>
      <c r="M147" s="109">
        <f>IF(OR(AND(L147&gt;0,C147=4),AND(L147&gt;0,C147=2),AND(L147&gt;0,C147=5)),FLOOR(L147*0.34,1),(IF(C147=3,0,0)))</f>
        <v>0</v>
      </c>
      <c r="N147" s="166"/>
      <c r="O147" s="167"/>
      <c r="P147" s="98" t="str">
        <f>IF(AND(D149&gt;=F147,F147&gt;=H147+K147),"OK","chyba vyplnění")</f>
        <v>OK</v>
      </c>
      <c r="Q147" s="95">
        <f>IFERROR(H147/F147*G149,0)</f>
        <v>0</v>
      </c>
      <c r="R147" s="95">
        <f>IFERROR(K147/F147*G149,0)</f>
        <v>0</v>
      </c>
      <c r="S147" s="239">
        <f>I149+J149+L149+M149</f>
        <v>0</v>
      </c>
    </row>
    <row r="148" spans="1:19" ht="21.9" customHeight="1" x14ac:dyDescent="0.25">
      <c r="A148" s="161"/>
      <c r="B148" s="164"/>
      <c r="C148" s="116"/>
      <c r="D148" s="104"/>
      <c r="E148" s="105"/>
      <c r="F148" s="159"/>
      <c r="G148" s="117">
        <f>IF(OR(AND(E148&gt;0,F148&gt;0,C147=2),AND(E148&gt;0,F148&gt;0,C147=4)),E148/F148,0)</f>
        <v>0</v>
      </c>
      <c r="H148" s="120">
        <f>IF(OR(D147=0,D148=0,F148=0,G149=0,C149=3), 0,(MIN(F148,G149,H147/F147*F148,Q147)))</f>
        <v>0</v>
      </c>
      <c r="I148" s="106">
        <f>IF(AND(H148&gt;0,G148&gt;0),FLOOR(H148*G148,1),0)</f>
        <v>0</v>
      </c>
      <c r="J148" s="106">
        <f>IF(OR(AND(I148&gt;0,C147=4),AND(I148&gt;0,C147=2),AND(I148&gt;0,C147=5)),FLOOR(I148*0.34,1),(IF(C147=3,0,0)))</f>
        <v>0</v>
      </c>
      <c r="K148" s="120">
        <f>IF(OR(D147=0,D148=0,F148=0,G149=0,C149=3),0,(MIN(F148,G149,K147/F147*F148,R147)))</f>
        <v>0</v>
      </c>
      <c r="L148" s="106">
        <f>IF(AND(K148&gt;0,G148&gt;0),FLOOR(K148*G148,1),0)</f>
        <v>0</v>
      </c>
      <c r="M148" s="106">
        <f>IF(OR(AND(L148&gt;0,C147=4),AND(L148&gt;0,C147=2),AND(L148&gt;0,C147=5)),FLOOR(L148*0.34,1),(IF(C147=3,0,0)))</f>
        <v>0</v>
      </c>
      <c r="N148" s="168"/>
      <c r="O148" s="169"/>
      <c r="P148" s="99" t="str">
        <f>IF(AND(H147+K147+F148&lt;=D149),"OK","chyba vyplnění")</f>
        <v>OK</v>
      </c>
      <c r="Q148" s="94"/>
      <c r="R148" s="94"/>
      <c r="S148" s="240"/>
    </row>
    <row r="149" spans="1:19" ht="21.9" customHeight="1" thickBot="1" x14ac:dyDescent="0.3">
      <c r="A149" s="162"/>
      <c r="B149" s="165"/>
      <c r="C149" s="118">
        <v>1</v>
      </c>
      <c r="D149" s="110"/>
      <c r="E149" s="111">
        <f>SUM(E147:E148)</f>
        <v>0</v>
      </c>
      <c r="F149" s="112">
        <f>SUM(F147:F148)</f>
        <v>0</v>
      </c>
      <c r="G149" s="122">
        <f>FLOOR(IF(OR(AND(D148&gt;0,C149=2),AND(D148&gt;0,C149=4),AND(C149=3,F147=H147,D148&gt;0)),(F147+F148)/D148*D147,0),4)</f>
        <v>0</v>
      </c>
      <c r="H149" s="121"/>
      <c r="I149" s="113">
        <f>SUM(I147:I148)</f>
        <v>0</v>
      </c>
      <c r="J149" s="113">
        <f>SUM(J147:J148)</f>
        <v>0</v>
      </c>
      <c r="K149" s="121"/>
      <c r="L149" s="113">
        <f>SUM(L147:L148)</f>
        <v>0</v>
      </c>
      <c r="M149" s="113">
        <f>SUM(M147:M148)</f>
        <v>0</v>
      </c>
      <c r="N149" s="170"/>
      <c r="O149" s="171"/>
      <c r="P149" s="100" t="str">
        <f>IF(F149&gt;D149,"chyba vyplnění","OK")</f>
        <v>OK</v>
      </c>
      <c r="Q149" s="96"/>
      <c r="R149" s="96"/>
      <c r="S149" s="241"/>
    </row>
    <row r="150" spans="1:19" ht="21.9" customHeight="1" x14ac:dyDescent="0.25">
      <c r="A150" s="160">
        <v>46</v>
      </c>
      <c r="B150" s="163"/>
      <c r="C150" s="114">
        <v>1</v>
      </c>
      <c r="D150" s="107"/>
      <c r="E150" s="108"/>
      <c r="F150" s="108"/>
      <c r="G150" s="115" t="str">
        <f>IF(AND(E150&gt;0,F150&gt;0),E150/F150,"")</f>
        <v/>
      </c>
      <c r="H150" s="119"/>
      <c r="I150" s="109">
        <f>IF(AND(H150&gt;0,G150&gt;0,E150&gt;0),FLOOR(H150*G150+H152,1),0)</f>
        <v>0</v>
      </c>
      <c r="J150" s="109">
        <f>IF(OR(AND(I150&gt;0,C150=4),AND(I150&gt;0,C150=2),AND(I150&gt;0,C150=5)),FLOOR(I150*0.34,1),(IF(C150=3,0,0)))</f>
        <v>0</v>
      </c>
      <c r="K150" s="119"/>
      <c r="L150" s="109">
        <f>IF(AND(K150&gt;0,G150&gt;0,E150&gt;0),FLOOR(K150*G150+K152,1),0)</f>
        <v>0</v>
      </c>
      <c r="M150" s="109">
        <f>IF(OR(AND(L150&gt;0,C150=4),AND(L150&gt;0,C150=2),AND(L150&gt;0,C150=5)),FLOOR(L150*0.34,1),(IF(C150=3,0,0)))</f>
        <v>0</v>
      </c>
      <c r="N150" s="166"/>
      <c r="O150" s="167"/>
      <c r="P150" s="98" t="str">
        <f>IF(AND(D152&gt;=F150,F150&gt;=H150+K150),"OK","chyba vyplnění")</f>
        <v>OK</v>
      </c>
      <c r="Q150" s="95">
        <f>IFERROR(H150/F150*G152,0)</f>
        <v>0</v>
      </c>
      <c r="R150" s="95">
        <f>IFERROR(K150/F150*G152,0)</f>
        <v>0</v>
      </c>
      <c r="S150" s="239">
        <f>I152+J152+L152+M152</f>
        <v>0</v>
      </c>
    </row>
    <row r="151" spans="1:19" ht="21.9" customHeight="1" x14ac:dyDescent="0.25">
      <c r="A151" s="161"/>
      <c r="B151" s="164"/>
      <c r="C151" s="116"/>
      <c r="D151" s="104"/>
      <c r="E151" s="105"/>
      <c r="F151" s="159"/>
      <c r="G151" s="117">
        <f>IF(OR(AND(E151&gt;0,F151&gt;0,C150=2),AND(E151&gt;0,F151&gt;0,C150=4)),E151/F151,0)</f>
        <v>0</v>
      </c>
      <c r="H151" s="120">
        <f>IF(OR(D150=0,D151=0,F151=0,G152=0,C152=3), 0,(MIN(F151,G152,H150/F150*F151,Q150)))</f>
        <v>0</v>
      </c>
      <c r="I151" s="106">
        <f>IF(AND(H151&gt;0,G151&gt;0),FLOOR(H151*G151,1),0)</f>
        <v>0</v>
      </c>
      <c r="J151" s="106">
        <f>IF(OR(AND(I151&gt;0,C150=4),AND(I151&gt;0,C150=2),AND(I151&gt;0,C150=5)),FLOOR(I151*0.34,1),(IF(C150=3,0,0)))</f>
        <v>0</v>
      </c>
      <c r="K151" s="120">
        <f>IF(OR(D150=0,D151=0,F151=0,G152=0,C152=3),0,(MIN(F151,G152,K150/F150*F151,R150)))</f>
        <v>0</v>
      </c>
      <c r="L151" s="106">
        <f>IF(AND(K151&gt;0,G151&gt;0),FLOOR(K151*G151,1),0)</f>
        <v>0</v>
      </c>
      <c r="M151" s="106">
        <f>IF(OR(AND(L151&gt;0,C150=4),AND(L151&gt;0,C150=2),AND(L151&gt;0,C150=5)),FLOOR(L151*0.34,1),(IF(C150=3,0,0)))</f>
        <v>0</v>
      </c>
      <c r="N151" s="168"/>
      <c r="O151" s="169"/>
      <c r="P151" s="99" t="str">
        <f>IF(AND(H150+K150+F151&lt;=D152),"OK","chyba vyplnění")</f>
        <v>OK</v>
      </c>
      <c r="Q151" s="94"/>
      <c r="R151" s="94"/>
      <c r="S151" s="240"/>
    </row>
    <row r="152" spans="1:19" ht="21.9" customHeight="1" thickBot="1" x14ac:dyDescent="0.3">
      <c r="A152" s="162"/>
      <c r="B152" s="165"/>
      <c r="C152" s="118">
        <v>1</v>
      </c>
      <c r="D152" s="110"/>
      <c r="E152" s="111">
        <f>SUM(E150:E151)</f>
        <v>0</v>
      </c>
      <c r="F152" s="112">
        <f>SUM(F150:F151)</f>
        <v>0</v>
      </c>
      <c r="G152" s="122">
        <f>FLOOR(IF(OR(AND(D151&gt;0,C152=2),AND(D151&gt;0,C152=4),AND(C152=3,F150=H150,D151&gt;0)),(F150+F151)/D151*D150,0),4)</f>
        <v>0</v>
      </c>
      <c r="H152" s="121"/>
      <c r="I152" s="113">
        <f>SUM(I150:I151)</f>
        <v>0</v>
      </c>
      <c r="J152" s="113">
        <f>SUM(J150:J151)</f>
        <v>0</v>
      </c>
      <c r="K152" s="121"/>
      <c r="L152" s="113">
        <f>SUM(L150:L151)</f>
        <v>0</v>
      </c>
      <c r="M152" s="113">
        <f>SUM(M150:M151)</f>
        <v>0</v>
      </c>
      <c r="N152" s="170"/>
      <c r="O152" s="171"/>
      <c r="P152" s="100" t="str">
        <f>IF(F152&gt;D152,"chyba vyplnění","OK")</f>
        <v>OK</v>
      </c>
      <c r="Q152" s="96"/>
      <c r="R152" s="96"/>
      <c r="S152" s="241"/>
    </row>
    <row r="153" spans="1:19" ht="21.9" customHeight="1" x14ac:dyDescent="0.25">
      <c r="A153" s="160">
        <v>47</v>
      </c>
      <c r="B153" s="163"/>
      <c r="C153" s="114">
        <v>1</v>
      </c>
      <c r="D153" s="107"/>
      <c r="E153" s="108"/>
      <c r="F153" s="108"/>
      <c r="G153" s="115" t="str">
        <f>IF(AND(E153&gt;0,F153&gt;0),E153/F153,"")</f>
        <v/>
      </c>
      <c r="H153" s="119"/>
      <c r="I153" s="109">
        <f>IF(AND(H153&gt;0,G153&gt;0,E153&gt;0),FLOOR(H153*G153+H155,1),0)</f>
        <v>0</v>
      </c>
      <c r="J153" s="109">
        <f>IF(OR(AND(I153&gt;0,C153=4),AND(I153&gt;0,C153=2),AND(I153&gt;0,C153=5)),FLOOR(I153*0.34,1),(IF(C153=3,0,0)))</f>
        <v>0</v>
      </c>
      <c r="K153" s="119"/>
      <c r="L153" s="109">
        <f>IF(AND(K153&gt;0,G153&gt;0,E153&gt;0),FLOOR(K153*G153+K155,1),0)</f>
        <v>0</v>
      </c>
      <c r="M153" s="109">
        <f>IF(OR(AND(L153&gt;0,C153=4),AND(L153&gt;0,C153=2),AND(L153&gt;0,C153=5)),FLOOR(L153*0.34,1),(IF(C153=3,0,0)))</f>
        <v>0</v>
      </c>
      <c r="N153" s="166"/>
      <c r="O153" s="167"/>
      <c r="P153" s="98" t="str">
        <f>IF(AND(D155&gt;=F153,F153&gt;=H153+K153),"OK","chyba vyplnění")</f>
        <v>OK</v>
      </c>
      <c r="Q153" s="95">
        <f>IFERROR(H153/F153*G155,0)</f>
        <v>0</v>
      </c>
      <c r="R153" s="95">
        <f>IFERROR(K153/F153*G155,0)</f>
        <v>0</v>
      </c>
      <c r="S153" s="239">
        <f>I155+J155+L155+M155</f>
        <v>0</v>
      </c>
    </row>
    <row r="154" spans="1:19" ht="21.9" customHeight="1" x14ac:dyDescent="0.25">
      <c r="A154" s="161"/>
      <c r="B154" s="164"/>
      <c r="C154" s="116"/>
      <c r="D154" s="104"/>
      <c r="E154" s="105"/>
      <c r="F154" s="159"/>
      <c r="G154" s="117">
        <f>IF(OR(AND(E154&gt;0,F154&gt;0,C153=2),AND(E154&gt;0,F154&gt;0,C153=4)),E154/F154,0)</f>
        <v>0</v>
      </c>
      <c r="H154" s="120">
        <f>IF(OR(D153=0,D154=0,F154=0,G155=0,C155=3), 0,(MIN(F154,G155,H153/F153*F154,Q153)))</f>
        <v>0</v>
      </c>
      <c r="I154" s="106">
        <f>IF(AND(H154&gt;0,G154&gt;0),FLOOR(H154*G154,1),0)</f>
        <v>0</v>
      </c>
      <c r="J154" s="106">
        <f>IF(OR(AND(I154&gt;0,C153=4),AND(I154&gt;0,C153=2),AND(I154&gt;0,C153=5)),FLOOR(I154*0.34,1),(IF(C153=3,0,0)))</f>
        <v>0</v>
      </c>
      <c r="K154" s="120">
        <f>IF(OR(D153=0,D154=0,F154=0,G155=0,C155=3),0,(MIN(F154,G155,K153/F153*F154,R153)))</f>
        <v>0</v>
      </c>
      <c r="L154" s="106">
        <f>IF(AND(K154&gt;0,G154&gt;0),FLOOR(K154*G154,1),0)</f>
        <v>0</v>
      </c>
      <c r="M154" s="106">
        <f>IF(OR(AND(L154&gt;0,C153=4),AND(L154&gt;0,C153=2),AND(L154&gt;0,C153=5)),FLOOR(L154*0.34,1),(IF(C153=3,0,0)))</f>
        <v>0</v>
      </c>
      <c r="N154" s="168"/>
      <c r="O154" s="169"/>
      <c r="P154" s="99" t="str">
        <f>IF(AND(H153+K153+F154&lt;=D155),"OK","chyba vyplnění")</f>
        <v>OK</v>
      </c>
      <c r="Q154" s="94"/>
      <c r="R154" s="94"/>
      <c r="S154" s="240"/>
    </row>
    <row r="155" spans="1:19" ht="21.9" customHeight="1" thickBot="1" x14ac:dyDescent="0.3">
      <c r="A155" s="162"/>
      <c r="B155" s="165"/>
      <c r="C155" s="118">
        <v>1</v>
      </c>
      <c r="D155" s="110"/>
      <c r="E155" s="111">
        <f>SUM(E153:E154)</f>
        <v>0</v>
      </c>
      <c r="F155" s="112">
        <f>SUM(F153:F154)</f>
        <v>0</v>
      </c>
      <c r="G155" s="122">
        <f>FLOOR(IF(OR(AND(D154&gt;0,C155=2),AND(D154&gt;0,C155=4),AND(C155=3,F153=H153,D154&gt;0)),(F153+F154)/D154*D153,0),4)</f>
        <v>0</v>
      </c>
      <c r="H155" s="121"/>
      <c r="I155" s="113">
        <f>SUM(I153:I154)</f>
        <v>0</v>
      </c>
      <c r="J155" s="113">
        <f>SUM(J153:J154)</f>
        <v>0</v>
      </c>
      <c r="K155" s="121"/>
      <c r="L155" s="113">
        <f>SUM(L153:L154)</f>
        <v>0</v>
      </c>
      <c r="M155" s="113">
        <f>SUM(M153:M154)</f>
        <v>0</v>
      </c>
      <c r="N155" s="170"/>
      <c r="O155" s="171"/>
      <c r="P155" s="100" t="str">
        <f>IF(F155&gt;D155,"chyba vyplnění","OK")</f>
        <v>OK</v>
      </c>
      <c r="Q155" s="96"/>
      <c r="R155" s="96"/>
      <c r="S155" s="241"/>
    </row>
    <row r="156" spans="1:19" ht="21.9" customHeight="1" x14ac:dyDescent="0.25">
      <c r="A156" s="160">
        <v>48</v>
      </c>
      <c r="B156" s="163"/>
      <c r="C156" s="114">
        <v>1</v>
      </c>
      <c r="D156" s="107"/>
      <c r="E156" s="108"/>
      <c r="F156" s="108"/>
      <c r="G156" s="115" t="str">
        <f>IF(AND(E156&gt;0,F156&gt;0),E156/F156,"")</f>
        <v/>
      </c>
      <c r="H156" s="119"/>
      <c r="I156" s="109">
        <f>IF(AND(H156&gt;0,G156&gt;0,E156&gt;0),FLOOR(H156*G156+H158,1),0)</f>
        <v>0</v>
      </c>
      <c r="J156" s="109">
        <f>IF(OR(AND(I156&gt;0,C156=4),AND(I156&gt;0,C156=2),AND(I156&gt;0,C156=5)),FLOOR(I156*0.34,1),(IF(C156=3,0,0)))</f>
        <v>0</v>
      </c>
      <c r="K156" s="119"/>
      <c r="L156" s="109">
        <f>IF(AND(K156&gt;0,G156&gt;0,E156&gt;0),FLOOR(K156*G156+K158,1),0)</f>
        <v>0</v>
      </c>
      <c r="M156" s="109">
        <f>IF(OR(AND(L156&gt;0,C156=4),AND(L156&gt;0,C156=2),AND(L156&gt;0,C156=5)),FLOOR(L156*0.34,1),(IF(C156=3,0,0)))</f>
        <v>0</v>
      </c>
      <c r="N156" s="166"/>
      <c r="O156" s="167"/>
      <c r="P156" s="98" t="str">
        <f>IF(AND(D158&gt;=F156,F156&gt;=H156+K156),"OK","chyba vyplnění")</f>
        <v>OK</v>
      </c>
      <c r="Q156" s="95">
        <f>IFERROR(H156/F156*G158,0)</f>
        <v>0</v>
      </c>
      <c r="R156" s="95">
        <f>IFERROR(K156/F156*G158,0)</f>
        <v>0</v>
      </c>
      <c r="S156" s="239">
        <f>I158+J158+L158+M158</f>
        <v>0</v>
      </c>
    </row>
    <row r="157" spans="1:19" ht="21.9" customHeight="1" x14ac:dyDescent="0.25">
      <c r="A157" s="161"/>
      <c r="B157" s="164"/>
      <c r="C157" s="116"/>
      <c r="D157" s="104"/>
      <c r="E157" s="105"/>
      <c r="F157" s="159"/>
      <c r="G157" s="117">
        <f>IF(OR(AND(E157&gt;0,F157&gt;0,C156=2),AND(E157&gt;0,F157&gt;0,C156=4)),E157/F157,0)</f>
        <v>0</v>
      </c>
      <c r="H157" s="120">
        <f>IF(OR(D156=0,D157=0,F157=0,G158=0,C158=3), 0,(MIN(F157,G158,H156/F156*F157,Q156)))</f>
        <v>0</v>
      </c>
      <c r="I157" s="106">
        <f>IF(AND(H157&gt;0,G157&gt;0),FLOOR(H157*G157,1),0)</f>
        <v>0</v>
      </c>
      <c r="J157" s="106">
        <f>IF(OR(AND(I157&gt;0,C156=4),AND(I157&gt;0,C156=2),AND(I157&gt;0,C156=5)),FLOOR(I157*0.34,1),(IF(C156=3,0,0)))</f>
        <v>0</v>
      </c>
      <c r="K157" s="120">
        <f>IF(OR(D156=0,D157=0,F157=0,G158=0,C158=3),0,(MIN(F157,G158,K156/F156*F157,R156)))</f>
        <v>0</v>
      </c>
      <c r="L157" s="106">
        <f>IF(AND(K157&gt;0,G157&gt;0),FLOOR(K157*G157,1),0)</f>
        <v>0</v>
      </c>
      <c r="M157" s="106">
        <f>IF(OR(AND(L157&gt;0,C156=4),AND(L157&gt;0,C156=2),AND(L157&gt;0,C156=5)),FLOOR(L157*0.34,1),(IF(C156=3,0,0)))</f>
        <v>0</v>
      </c>
      <c r="N157" s="168"/>
      <c r="O157" s="169"/>
      <c r="P157" s="99" t="str">
        <f>IF(AND(H156+K156+F157&lt;=D158),"OK","chyba vyplnění")</f>
        <v>OK</v>
      </c>
      <c r="Q157" s="94"/>
      <c r="R157" s="94"/>
      <c r="S157" s="240"/>
    </row>
    <row r="158" spans="1:19" ht="21.9" customHeight="1" thickBot="1" x14ac:dyDescent="0.3">
      <c r="A158" s="162"/>
      <c r="B158" s="165"/>
      <c r="C158" s="118">
        <v>1</v>
      </c>
      <c r="D158" s="110"/>
      <c r="E158" s="111">
        <f>SUM(E156:E157)</f>
        <v>0</v>
      </c>
      <c r="F158" s="112">
        <f>SUM(F156:F157)</f>
        <v>0</v>
      </c>
      <c r="G158" s="122">
        <f>FLOOR(IF(OR(AND(D157&gt;0,C158=2),AND(D157&gt;0,C158=4),AND(C158=3,F156=H156,D157&gt;0)),(F156+F157)/D157*D156,0),4)</f>
        <v>0</v>
      </c>
      <c r="H158" s="121"/>
      <c r="I158" s="113">
        <f>SUM(I156:I157)</f>
        <v>0</v>
      </c>
      <c r="J158" s="113">
        <f>SUM(J156:J157)</f>
        <v>0</v>
      </c>
      <c r="K158" s="121"/>
      <c r="L158" s="113">
        <f>SUM(L156:L157)</f>
        <v>0</v>
      </c>
      <c r="M158" s="113">
        <f>SUM(M156:M157)</f>
        <v>0</v>
      </c>
      <c r="N158" s="170"/>
      <c r="O158" s="171"/>
      <c r="P158" s="100" t="str">
        <f>IF(F158&gt;D158,"chyba vyplnění","OK")</f>
        <v>OK</v>
      </c>
      <c r="Q158" s="96"/>
      <c r="R158" s="96"/>
      <c r="S158" s="241"/>
    </row>
    <row r="159" spans="1:19" ht="21.9" customHeight="1" x14ac:dyDescent="0.25">
      <c r="A159" s="160">
        <v>49</v>
      </c>
      <c r="B159" s="163"/>
      <c r="C159" s="114">
        <v>1</v>
      </c>
      <c r="D159" s="107"/>
      <c r="E159" s="108"/>
      <c r="F159" s="108"/>
      <c r="G159" s="115" t="str">
        <f>IF(AND(E159&gt;0,F159&gt;0),E159/F159,"")</f>
        <v/>
      </c>
      <c r="H159" s="119"/>
      <c r="I159" s="109">
        <f>IF(AND(H159&gt;0,G159&gt;0,E159&gt;0),FLOOR(H159*G159+H161,1),0)</f>
        <v>0</v>
      </c>
      <c r="J159" s="109">
        <f>IF(OR(AND(I159&gt;0,C159=4),AND(I159&gt;0,C159=2),AND(I159&gt;0,C159=5)),FLOOR(I159*0.34,1),(IF(C159=3,0,0)))</f>
        <v>0</v>
      </c>
      <c r="K159" s="119"/>
      <c r="L159" s="109">
        <f>IF(AND(K159&gt;0,G159&gt;0,E159&gt;0),FLOOR(K159*G159+K161,1),0)</f>
        <v>0</v>
      </c>
      <c r="M159" s="109">
        <f>IF(OR(AND(L159&gt;0,C159=4),AND(L159&gt;0,C159=2),AND(L159&gt;0,C159=5)),FLOOR(L159*0.34,1),(IF(C159=3,0,0)))</f>
        <v>0</v>
      </c>
      <c r="N159" s="166"/>
      <c r="O159" s="167"/>
      <c r="P159" s="98" t="str">
        <f>IF(AND(D161&gt;=F159,F159&gt;=H159+K159),"OK","chyba vyplnění")</f>
        <v>OK</v>
      </c>
      <c r="Q159" s="95">
        <f>IFERROR(H159/F159*G161,0)</f>
        <v>0</v>
      </c>
      <c r="R159" s="95">
        <f>IFERROR(K159/F159*G161,0)</f>
        <v>0</v>
      </c>
      <c r="S159" s="239">
        <f>I161+J161+L161+M161</f>
        <v>0</v>
      </c>
    </row>
    <row r="160" spans="1:19" ht="21.9" customHeight="1" x14ac:dyDescent="0.25">
      <c r="A160" s="161"/>
      <c r="B160" s="164"/>
      <c r="C160" s="116"/>
      <c r="D160" s="104"/>
      <c r="E160" s="105"/>
      <c r="F160" s="159"/>
      <c r="G160" s="117">
        <f>IF(OR(AND(E160&gt;0,F160&gt;0,C159=2),AND(E160&gt;0,F160&gt;0,C159=4)),E160/F160,0)</f>
        <v>0</v>
      </c>
      <c r="H160" s="120">
        <f>IF(OR(D159=0,D160=0,F160=0,G161=0,C161=3), 0,(MIN(F160,G161,H159/F159*F160,Q159)))</f>
        <v>0</v>
      </c>
      <c r="I160" s="106">
        <f>IF(AND(H160&gt;0,G160&gt;0),FLOOR(H160*G160,1),0)</f>
        <v>0</v>
      </c>
      <c r="J160" s="106">
        <f>IF(OR(AND(I160&gt;0,C159=4),AND(I160&gt;0,C159=2),AND(I160&gt;0,C159=5)),FLOOR(I160*0.34,1),(IF(C159=3,0,0)))</f>
        <v>0</v>
      </c>
      <c r="K160" s="120">
        <f>IF(OR(D159=0,D160=0,F160=0,G161=0,C161=3),0,(MIN(F160,G161,K159/F159*F160,R159)))</f>
        <v>0</v>
      </c>
      <c r="L160" s="106">
        <f>IF(AND(K160&gt;0,G160&gt;0),FLOOR(K160*G160,1),0)</f>
        <v>0</v>
      </c>
      <c r="M160" s="106">
        <f>IF(OR(AND(L160&gt;0,C159=4),AND(L160&gt;0,C159=2),AND(L160&gt;0,C159=5)),FLOOR(L160*0.34,1),(IF(C159=3,0,0)))</f>
        <v>0</v>
      </c>
      <c r="N160" s="168"/>
      <c r="O160" s="169"/>
      <c r="P160" s="99" t="str">
        <f>IF(AND(H159+K159+F160&lt;=D161),"OK","chyba vyplnění")</f>
        <v>OK</v>
      </c>
      <c r="Q160" s="94"/>
      <c r="R160" s="94"/>
      <c r="S160" s="240"/>
    </row>
    <row r="161" spans="1:19" ht="21.9" customHeight="1" thickBot="1" x14ac:dyDescent="0.3">
      <c r="A161" s="162"/>
      <c r="B161" s="165"/>
      <c r="C161" s="118">
        <v>1</v>
      </c>
      <c r="D161" s="110"/>
      <c r="E161" s="111">
        <f>SUM(E159:E160)</f>
        <v>0</v>
      </c>
      <c r="F161" s="112">
        <f>SUM(F159:F160)</f>
        <v>0</v>
      </c>
      <c r="G161" s="122">
        <f>FLOOR(IF(OR(AND(D160&gt;0,C161=2),AND(D160&gt;0,C161=4),AND(C161=3,F159=H159,D160&gt;0)),(F159+F160)/D160*D159,0),4)</f>
        <v>0</v>
      </c>
      <c r="H161" s="121"/>
      <c r="I161" s="113">
        <f>SUM(I159:I160)</f>
        <v>0</v>
      </c>
      <c r="J161" s="113">
        <f>SUM(J159:J160)</f>
        <v>0</v>
      </c>
      <c r="K161" s="121"/>
      <c r="L161" s="113">
        <f>SUM(L159:L160)</f>
        <v>0</v>
      </c>
      <c r="M161" s="113">
        <f>SUM(M159:M160)</f>
        <v>0</v>
      </c>
      <c r="N161" s="170"/>
      <c r="O161" s="171"/>
      <c r="P161" s="100" t="str">
        <f>IF(F161&gt;D161,"chyba vyplnění","OK")</f>
        <v>OK</v>
      </c>
      <c r="Q161" s="96"/>
      <c r="R161" s="96"/>
      <c r="S161" s="241"/>
    </row>
    <row r="162" spans="1:19" ht="21.9" customHeight="1" x14ac:dyDescent="0.25">
      <c r="A162" s="160">
        <v>50</v>
      </c>
      <c r="B162" s="163"/>
      <c r="C162" s="114">
        <v>1</v>
      </c>
      <c r="D162" s="107"/>
      <c r="E162" s="108"/>
      <c r="F162" s="108"/>
      <c r="G162" s="115" t="str">
        <f>IF(AND(E162&gt;0,F162&gt;0),E162/F162,"")</f>
        <v/>
      </c>
      <c r="H162" s="119"/>
      <c r="I162" s="109">
        <f>IF(AND(H162&gt;0,G162&gt;0,E162&gt;0),FLOOR(H162*G162+H164,1),0)</f>
        <v>0</v>
      </c>
      <c r="J162" s="109">
        <f>IF(OR(AND(I162&gt;0,C162=4),AND(I162&gt;0,C162=2),AND(I162&gt;0,C162=5)),FLOOR(I162*0.34,1),(IF(C162=3,0,0)))</f>
        <v>0</v>
      </c>
      <c r="K162" s="119"/>
      <c r="L162" s="109">
        <f>IF(AND(K162&gt;0,G162&gt;0,E162&gt;0),FLOOR(K162*G162+K164,1),0)</f>
        <v>0</v>
      </c>
      <c r="M162" s="109">
        <f>IF(OR(AND(L162&gt;0,C162=4),AND(L162&gt;0,C162=2),AND(L162&gt;0,C162=5)),FLOOR(L162*0.34,1),(IF(C162=3,0,0)))</f>
        <v>0</v>
      </c>
      <c r="N162" s="166"/>
      <c r="O162" s="167"/>
      <c r="P162" s="98" t="str">
        <f>IF(AND(D164&gt;=F162,F162&gt;=H162+K162),"OK","chyba vyplnění")</f>
        <v>OK</v>
      </c>
      <c r="Q162" s="95">
        <f>IFERROR(H162/F162*G164,0)</f>
        <v>0</v>
      </c>
      <c r="R162" s="95">
        <f>IFERROR(K162/F162*G164,0)</f>
        <v>0</v>
      </c>
      <c r="S162" s="239">
        <f>I164+J164+L164+M164</f>
        <v>0</v>
      </c>
    </row>
    <row r="163" spans="1:19" ht="21.9" customHeight="1" x14ac:dyDescent="0.25">
      <c r="A163" s="161"/>
      <c r="B163" s="164"/>
      <c r="C163" s="116"/>
      <c r="D163" s="104"/>
      <c r="E163" s="105"/>
      <c r="F163" s="159"/>
      <c r="G163" s="117">
        <f>IF(OR(AND(E163&gt;0,F163&gt;0,C162=2),AND(E163&gt;0,F163&gt;0,C162=4)),E163/F163,0)</f>
        <v>0</v>
      </c>
      <c r="H163" s="120">
        <f>IF(OR(D162=0,D163=0,F163=0,G164=0,C164=3), 0,(MIN(F163,G164,H162/F162*F163,Q162)))</f>
        <v>0</v>
      </c>
      <c r="I163" s="106">
        <f>IF(AND(H163&gt;0,G163&gt;0),FLOOR(H163*G163,1),0)</f>
        <v>0</v>
      </c>
      <c r="J163" s="106">
        <f>IF(OR(AND(I163&gt;0,C162=4),AND(I163&gt;0,C162=2),AND(I163&gt;0,C162=5)),FLOOR(I163*0.34,1),(IF(C162=3,0,0)))</f>
        <v>0</v>
      </c>
      <c r="K163" s="120">
        <f>IF(OR(D162=0,D163=0,F163=0,G164=0,C164=3),0,(MIN(F163,G164,K162/F162*F163,R162)))</f>
        <v>0</v>
      </c>
      <c r="L163" s="106">
        <f>IF(AND(K163&gt;0,G163&gt;0),FLOOR(K163*G163,1),0)</f>
        <v>0</v>
      </c>
      <c r="M163" s="106">
        <f>IF(OR(AND(L163&gt;0,C162=4),AND(L163&gt;0,C162=2),AND(L163&gt;0,C162=5)),FLOOR(L163*0.34,1),(IF(C162=3,0,0)))</f>
        <v>0</v>
      </c>
      <c r="N163" s="168"/>
      <c r="O163" s="169"/>
      <c r="P163" s="99" t="str">
        <f>IF(AND(H162+K162+F163&lt;=D164),"OK","chyba vyplnění")</f>
        <v>OK</v>
      </c>
      <c r="Q163" s="94"/>
      <c r="R163" s="94"/>
      <c r="S163" s="240"/>
    </row>
    <row r="164" spans="1:19" ht="21.9" customHeight="1" thickBot="1" x14ac:dyDescent="0.3">
      <c r="A164" s="162"/>
      <c r="B164" s="165"/>
      <c r="C164" s="118">
        <v>1</v>
      </c>
      <c r="D164" s="110"/>
      <c r="E164" s="111">
        <f>SUM(E162:E163)</f>
        <v>0</v>
      </c>
      <c r="F164" s="112">
        <f>SUM(F162:F163)</f>
        <v>0</v>
      </c>
      <c r="G164" s="122">
        <f>FLOOR(IF(OR(AND(D163&gt;0,C164=2),AND(D163&gt;0,C164=4),AND(C164=3,F162=H162,D163&gt;0)),(F162+F163)/D163*D162,0),4)</f>
        <v>0</v>
      </c>
      <c r="H164" s="121"/>
      <c r="I164" s="113">
        <f>SUM(I162:I163)</f>
        <v>0</v>
      </c>
      <c r="J164" s="113">
        <f>SUM(J162:J163)</f>
        <v>0</v>
      </c>
      <c r="K164" s="121"/>
      <c r="L164" s="113">
        <f>SUM(L162:L163)</f>
        <v>0</v>
      </c>
      <c r="M164" s="113">
        <f>SUM(M162:M163)</f>
        <v>0</v>
      </c>
      <c r="N164" s="170"/>
      <c r="O164" s="171"/>
      <c r="P164" s="100" t="str">
        <f>IF(F164&gt;D164,"chyba vyplnění","OK")</f>
        <v>OK</v>
      </c>
      <c r="Q164" s="96"/>
      <c r="R164" s="96"/>
      <c r="S164" s="241"/>
    </row>
    <row r="165" spans="1:19" ht="36" customHeight="1" x14ac:dyDescent="0.25">
      <c r="D165" s="172"/>
      <c r="E165" s="172"/>
      <c r="F165" s="172"/>
      <c r="G165" s="172"/>
      <c r="H165" s="172"/>
      <c r="I165" s="172"/>
      <c r="J165" s="172"/>
      <c r="K165" s="172"/>
      <c r="L165" s="172"/>
      <c r="M165" s="172"/>
      <c r="N165" s="172"/>
      <c r="O165" s="172"/>
      <c r="P165" s="172"/>
      <c r="Q165" s="172"/>
      <c r="R165" s="172"/>
    </row>
    <row r="166" spans="1:19" ht="58.5" customHeight="1" x14ac:dyDescent="0.25"/>
  </sheetData>
  <sheetProtection algorithmName="SHA-512" hashValue="ezKnmSZr2wT+JZ0DxTzzASRGIhsEfP42l812VIdINK94skr/BynXtUu7GPQkYS6ysC22SDiD2ZIY8ZyEEcNdHQ==" saltValue="YkJntCPipLNYLjbx+nIjsA==" spinCount="100000" sheet="1" objects="1" scenarios="1"/>
  <mergeCells count="231">
    <mergeCell ref="S147:S149"/>
    <mergeCell ref="S150:S152"/>
    <mergeCell ref="S153:S155"/>
    <mergeCell ref="S156:S158"/>
    <mergeCell ref="S159:S161"/>
    <mergeCell ref="S162:S164"/>
    <mergeCell ref="S120:S122"/>
    <mergeCell ref="S123:S125"/>
    <mergeCell ref="S126:S128"/>
    <mergeCell ref="S129:S131"/>
    <mergeCell ref="S132:S134"/>
    <mergeCell ref="S135:S137"/>
    <mergeCell ref="S138:S140"/>
    <mergeCell ref="S141:S143"/>
    <mergeCell ref="S144:S146"/>
    <mergeCell ref="S93:S95"/>
    <mergeCell ref="S96:S98"/>
    <mergeCell ref="S99:S101"/>
    <mergeCell ref="S102:S104"/>
    <mergeCell ref="S105:S107"/>
    <mergeCell ref="S108:S110"/>
    <mergeCell ref="S111:S113"/>
    <mergeCell ref="S114:S116"/>
    <mergeCell ref="S117:S119"/>
    <mergeCell ref="S66:S68"/>
    <mergeCell ref="S69:S71"/>
    <mergeCell ref="S72:S74"/>
    <mergeCell ref="S75:S77"/>
    <mergeCell ref="S78:S80"/>
    <mergeCell ref="S81:S83"/>
    <mergeCell ref="S84:S86"/>
    <mergeCell ref="S87:S89"/>
    <mergeCell ref="S90:S92"/>
    <mergeCell ref="S39:S41"/>
    <mergeCell ref="S42:S44"/>
    <mergeCell ref="S45:S47"/>
    <mergeCell ref="S48:S50"/>
    <mergeCell ref="S51:S53"/>
    <mergeCell ref="S54:S56"/>
    <mergeCell ref="S57:S59"/>
    <mergeCell ref="S60:S62"/>
    <mergeCell ref="S63:S65"/>
    <mergeCell ref="S12:S14"/>
    <mergeCell ref="S15:S17"/>
    <mergeCell ref="S18:S20"/>
    <mergeCell ref="S21:S23"/>
    <mergeCell ref="S24:S26"/>
    <mergeCell ref="S27:S29"/>
    <mergeCell ref="S30:S32"/>
    <mergeCell ref="S33:S35"/>
    <mergeCell ref="S36:S38"/>
    <mergeCell ref="A153:A155"/>
    <mergeCell ref="B153:B155"/>
    <mergeCell ref="N153:O155"/>
    <mergeCell ref="A156:A158"/>
    <mergeCell ref="B156:B158"/>
    <mergeCell ref="N156:O158"/>
    <mergeCell ref="A147:A149"/>
    <mergeCell ref="B147:B149"/>
    <mergeCell ref="N147:O149"/>
    <mergeCell ref="A150:A152"/>
    <mergeCell ref="B150:B152"/>
    <mergeCell ref="N150:O152"/>
    <mergeCell ref="A141:A143"/>
    <mergeCell ref="B141:B143"/>
    <mergeCell ref="N141:O143"/>
    <mergeCell ref="A144:A146"/>
    <mergeCell ref="B144:B146"/>
    <mergeCell ref="N144:O146"/>
    <mergeCell ref="A135:A137"/>
    <mergeCell ref="B135:B137"/>
    <mergeCell ref="N135:O137"/>
    <mergeCell ref="A138:A140"/>
    <mergeCell ref="B138:B140"/>
    <mergeCell ref="N138:O140"/>
    <mergeCell ref="A129:A131"/>
    <mergeCell ref="B129:B131"/>
    <mergeCell ref="N129:O131"/>
    <mergeCell ref="A132:A134"/>
    <mergeCell ref="B132:B134"/>
    <mergeCell ref="N132:O134"/>
    <mergeCell ref="A123:A125"/>
    <mergeCell ref="B123:B125"/>
    <mergeCell ref="N123:O125"/>
    <mergeCell ref="A126:A128"/>
    <mergeCell ref="B126:B128"/>
    <mergeCell ref="N126:O128"/>
    <mergeCell ref="A117:A119"/>
    <mergeCell ref="B117:B119"/>
    <mergeCell ref="N117:O119"/>
    <mergeCell ref="A120:A122"/>
    <mergeCell ref="B120:B122"/>
    <mergeCell ref="N120:O122"/>
    <mergeCell ref="A111:A113"/>
    <mergeCell ref="B111:B113"/>
    <mergeCell ref="N111:O113"/>
    <mergeCell ref="A114:A116"/>
    <mergeCell ref="B114:B116"/>
    <mergeCell ref="N114:O116"/>
    <mergeCell ref="A105:A107"/>
    <mergeCell ref="B105:B107"/>
    <mergeCell ref="N105:O107"/>
    <mergeCell ref="A108:A110"/>
    <mergeCell ref="B108:B110"/>
    <mergeCell ref="N108:O110"/>
    <mergeCell ref="A99:A101"/>
    <mergeCell ref="B99:B101"/>
    <mergeCell ref="N99:O101"/>
    <mergeCell ref="A102:A104"/>
    <mergeCell ref="B102:B104"/>
    <mergeCell ref="N102:O104"/>
    <mergeCell ref="A93:A95"/>
    <mergeCell ref="B93:B95"/>
    <mergeCell ref="N93:O95"/>
    <mergeCell ref="A96:A98"/>
    <mergeCell ref="B96:B98"/>
    <mergeCell ref="N96:O98"/>
    <mergeCell ref="A87:A89"/>
    <mergeCell ref="B87:B89"/>
    <mergeCell ref="N87:O89"/>
    <mergeCell ref="A90:A92"/>
    <mergeCell ref="B90:B92"/>
    <mergeCell ref="N90:O92"/>
    <mergeCell ref="A81:A83"/>
    <mergeCell ref="B81:B83"/>
    <mergeCell ref="N81:O83"/>
    <mergeCell ref="A84:A86"/>
    <mergeCell ref="B84:B86"/>
    <mergeCell ref="N84:O86"/>
    <mergeCell ref="A75:A77"/>
    <mergeCell ref="B75:B77"/>
    <mergeCell ref="N75:O77"/>
    <mergeCell ref="A78:A80"/>
    <mergeCell ref="B78:B80"/>
    <mergeCell ref="N78:O80"/>
    <mergeCell ref="A69:A71"/>
    <mergeCell ref="B69:B71"/>
    <mergeCell ref="N69:O71"/>
    <mergeCell ref="A72:A74"/>
    <mergeCell ref="B72:B74"/>
    <mergeCell ref="N72:O74"/>
    <mergeCell ref="A63:A65"/>
    <mergeCell ref="B63:B65"/>
    <mergeCell ref="N63:O65"/>
    <mergeCell ref="A66:A68"/>
    <mergeCell ref="B66:B68"/>
    <mergeCell ref="N66:O68"/>
    <mergeCell ref="A57:A59"/>
    <mergeCell ref="B57:B59"/>
    <mergeCell ref="N57:O59"/>
    <mergeCell ref="A60:A62"/>
    <mergeCell ref="B60:B62"/>
    <mergeCell ref="N60:O62"/>
    <mergeCell ref="A51:A53"/>
    <mergeCell ref="B51:B53"/>
    <mergeCell ref="N51:O53"/>
    <mergeCell ref="A54:A56"/>
    <mergeCell ref="B54:B56"/>
    <mergeCell ref="N54:O56"/>
    <mergeCell ref="A45:A47"/>
    <mergeCell ref="B45:B47"/>
    <mergeCell ref="N45:O47"/>
    <mergeCell ref="A39:A41"/>
    <mergeCell ref="B39:B41"/>
    <mergeCell ref="N39:O41"/>
    <mergeCell ref="A42:A44"/>
    <mergeCell ref="B42:B44"/>
    <mergeCell ref="N42:O44"/>
    <mergeCell ref="B33:B35"/>
    <mergeCell ref="N33:O35"/>
    <mergeCell ref="A36:A38"/>
    <mergeCell ref="B36:B38"/>
    <mergeCell ref="N36:O38"/>
    <mergeCell ref="A27:A29"/>
    <mergeCell ref="B27:B29"/>
    <mergeCell ref="N27:O29"/>
    <mergeCell ref="A30:A32"/>
    <mergeCell ref="B30:B32"/>
    <mergeCell ref="N30:O32"/>
    <mergeCell ref="A7:D7"/>
    <mergeCell ref="E7:H7"/>
    <mergeCell ref="I7:J7"/>
    <mergeCell ref="L7:M7"/>
    <mergeCell ref="A12:A14"/>
    <mergeCell ref="B12:B14"/>
    <mergeCell ref="N12:O14"/>
    <mergeCell ref="P12:P14"/>
    <mergeCell ref="A8:D8"/>
    <mergeCell ref="E8:H8"/>
    <mergeCell ref="A9:D9"/>
    <mergeCell ref="E9:F9"/>
    <mergeCell ref="A10:G10"/>
    <mergeCell ref="H10:J10"/>
    <mergeCell ref="K10:M10"/>
    <mergeCell ref="H11:M11"/>
    <mergeCell ref="A1:O1"/>
    <mergeCell ref="A2:O2"/>
    <mergeCell ref="A3:D3"/>
    <mergeCell ref="E3:O3"/>
    <mergeCell ref="A4:D4"/>
    <mergeCell ref="E4:O5"/>
    <mergeCell ref="A5:D5"/>
    <mergeCell ref="A6:D6"/>
    <mergeCell ref="E6:F6"/>
    <mergeCell ref="G6:H6"/>
    <mergeCell ref="I6:J6"/>
    <mergeCell ref="L6:M6"/>
    <mergeCell ref="A162:A164"/>
    <mergeCell ref="B162:B164"/>
    <mergeCell ref="N162:O164"/>
    <mergeCell ref="D165:R165"/>
    <mergeCell ref="C11:G11"/>
    <mergeCell ref="A48:A50"/>
    <mergeCell ref="B48:B50"/>
    <mergeCell ref="N48:O50"/>
    <mergeCell ref="A159:A161"/>
    <mergeCell ref="B159:B161"/>
    <mergeCell ref="N159:O161"/>
    <mergeCell ref="A24:A26"/>
    <mergeCell ref="B24:B26"/>
    <mergeCell ref="N24:O26"/>
    <mergeCell ref="A15:A17"/>
    <mergeCell ref="B15:B17"/>
    <mergeCell ref="N15:O17"/>
    <mergeCell ref="A18:A20"/>
    <mergeCell ref="B18:B20"/>
    <mergeCell ref="N18:O20"/>
    <mergeCell ref="A21:A23"/>
    <mergeCell ref="B21:B23"/>
    <mergeCell ref="N21:O23"/>
    <mergeCell ref="A33:A35"/>
  </mergeCells>
  <pageMargins left="0.74803149606299213" right="0.74803149606299213" top="0.98425196850393704" bottom="0.98425196850393704" header="0.51181102362204722" footer="0.51181102362204722"/>
  <pageSetup paperSize="9" scale="60" firstPageNumber="0"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577" r:id="rId4" name="Rozbalovací seznam 19">
              <controlPr defaultSize="0" autoFill="0" autoLine="0" autoPict="0">
                <anchor moveWithCells="1" sizeWithCells="1">
                  <from>
                    <xdr:col>1</xdr:col>
                    <xdr:colOff>182880</xdr:colOff>
                    <xdr:row>14</xdr:row>
                    <xdr:rowOff>7620</xdr:rowOff>
                  </from>
                  <to>
                    <xdr:col>1</xdr:col>
                    <xdr:colOff>1287780</xdr:colOff>
                    <xdr:row>14</xdr:row>
                    <xdr:rowOff>7620</xdr:rowOff>
                  </to>
                </anchor>
              </controlPr>
            </control>
          </mc:Choice>
        </mc:AlternateContent>
        <mc:AlternateContent xmlns:mc="http://schemas.openxmlformats.org/markup-compatibility/2006">
          <mc:Choice Requires="x14">
            <control shapeId="24594" r:id="rId5" name="Drop Down 18">
              <controlPr defaultSize="0" autoFill="0" autoLine="0" autoPict="0">
                <anchor moveWithCells="1" sizeWithCells="1">
                  <from>
                    <xdr:col>1</xdr:col>
                    <xdr:colOff>1325880</xdr:colOff>
                    <xdr:row>14</xdr:row>
                    <xdr:rowOff>7620</xdr:rowOff>
                  </from>
                  <to>
                    <xdr:col>2</xdr:col>
                    <xdr:colOff>541020</xdr:colOff>
                    <xdr:row>14</xdr:row>
                    <xdr:rowOff>7620</xdr:rowOff>
                  </to>
                </anchor>
              </controlPr>
            </control>
          </mc:Choice>
        </mc:AlternateContent>
        <mc:AlternateContent xmlns:mc="http://schemas.openxmlformats.org/markup-compatibility/2006">
          <mc:Choice Requires="x14">
            <control shapeId="24742" r:id="rId6" name="Drop Down 166">
              <controlPr defaultSize="0" autoFill="0" autoLine="0" autoPict="0">
                <anchor moveWithCells="1" sizeWithCells="1">
                  <from>
                    <xdr:col>1</xdr:col>
                    <xdr:colOff>1112520</xdr:colOff>
                    <xdr:row>16</xdr:row>
                    <xdr:rowOff>7620</xdr:rowOff>
                  </from>
                  <to>
                    <xdr:col>2</xdr:col>
                    <xdr:colOff>906780</xdr:colOff>
                    <xdr:row>16</xdr:row>
                    <xdr:rowOff>259080</xdr:rowOff>
                  </to>
                </anchor>
              </controlPr>
            </control>
          </mc:Choice>
        </mc:AlternateContent>
        <mc:AlternateContent xmlns:mc="http://schemas.openxmlformats.org/markup-compatibility/2006">
          <mc:Choice Requires="x14">
            <control shapeId="24769" r:id="rId7" name="Drop Down 193">
              <controlPr defaultSize="0" autoFill="0" autoLine="0" autoPict="0">
                <anchor moveWithCells="1" sizeWithCells="1">
                  <from>
                    <xdr:col>1</xdr:col>
                    <xdr:colOff>182880</xdr:colOff>
                    <xdr:row>164</xdr:row>
                    <xdr:rowOff>106680</xdr:rowOff>
                  </from>
                  <to>
                    <xdr:col>1</xdr:col>
                    <xdr:colOff>1287780</xdr:colOff>
                    <xdr:row>164</xdr:row>
                    <xdr:rowOff>106680</xdr:rowOff>
                  </to>
                </anchor>
              </controlPr>
            </control>
          </mc:Choice>
        </mc:AlternateContent>
        <mc:AlternateContent xmlns:mc="http://schemas.openxmlformats.org/markup-compatibility/2006">
          <mc:Choice Requires="x14">
            <control shapeId="24770" r:id="rId8" name="Drop Down 194">
              <controlPr defaultSize="0" autoFill="0" autoLine="0" autoPict="0">
                <anchor moveWithCells="1" sizeWithCells="1">
                  <from>
                    <xdr:col>1</xdr:col>
                    <xdr:colOff>1325880</xdr:colOff>
                    <xdr:row>164</xdr:row>
                    <xdr:rowOff>106680</xdr:rowOff>
                  </from>
                  <to>
                    <xdr:col>2</xdr:col>
                    <xdr:colOff>541020</xdr:colOff>
                    <xdr:row>164</xdr:row>
                    <xdr:rowOff>106680</xdr:rowOff>
                  </to>
                </anchor>
              </controlPr>
            </control>
          </mc:Choice>
        </mc:AlternateContent>
        <mc:AlternateContent xmlns:mc="http://schemas.openxmlformats.org/markup-compatibility/2006">
          <mc:Choice Requires="x14">
            <control shapeId="24771" r:id="rId9" name="Drop Down 195">
              <controlPr defaultSize="0" autoFill="0" autoLine="0" autoPict="0">
                <anchor moveWithCells="1" sizeWithCells="1">
                  <from>
                    <xdr:col>1</xdr:col>
                    <xdr:colOff>182880</xdr:colOff>
                    <xdr:row>164</xdr:row>
                    <xdr:rowOff>106680</xdr:rowOff>
                  </from>
                  <to>
                    <xdr:col>1</xdr:col>
                    <xdr:colOff>1287780</xdr:colOff>
                    <xdr:row>164</xdr:row>
                    <xdr:rowOff>106680</xdr:rowOff>
                  </to>
                </anchor>
              </controlPr>
            </control>
          </mc:Choice>
        </mc:AlternateContent>
        <mc:AlternateContent xmlns:mc="http://schemas.openxmlformats.org/markup-compatibility/2006">
          <mc:Choice Requires="x14">
            <control shapeId="24772" r:id="rId10" name="Drop Down 196">
              <controlPr defaultSize="0" autoFill="0" autoLine="0" autoPict="0">
                <anchor moveWithCells="1" sizeWithCells="1">
                  <from>
                    <xdr:col>1</xdr:col>
                    <xdr:colOff>1325880</xdr:colOff>
                    <xdr:row>164</xdr:row>
                    <xdr:rowOff>106680</xdr:rowOff>
                  </from>
                  <to>
                    <xdr:col>2</xdr:col>
                    <xdr:colOff>541020</xdr:colOff>
                    <xdr:row>164</xdr:row>
                    <xdr:rowOff>106680</xdr:rowOff>
                  </to>
                </anchor>
              </controlPr>
            </control>
          </mc:Choice>
        </mc:AlternateContent>
        <mc:AlternateContent xmlns:mc="http://schemas.openxmlformats.org/markup-compatibility/2006">
          <mc:Choice Requires="x14">
            <control shapeId="24773" r:id="rId11" name="Drop Down 197">
              <controlPr defaultSize="0" autoFill="0" autoLine="0" autoPict="0">
                <anchor moveWithCells="1" sizeWithCells="1">
                  <from>
                    <xdr:col>1</xdr:col>
                    <xdr:colOff>182880</xdr:colOff>
                    <xdr:row>164</xdr:row>
                    <xdr:rowOff>106680</xdr:rowOff>
                  </from>
                  <to>
                    <xdr:col>1</xdr:col>
                    <xdr:colOff>1287780</xdr:colOff>
                    <xdr:row>164</xdr:row>
                    <xdr:rowOff>106680</xdr:rowOff>
                  </to>
                </anchor>
              </controlPr>
            </control>
          </mc:Choice>
        </mc:AlternateContent>
        <mc:AlternateContent xmlns:mc="http://schemas.openxmlformats.org/markup-compatibility/2006">
          <mc:Choice Requires="x14">
            <control shapeId="24774" r:id="rId12" name="Drop Down 198">
              <controlPr defaultSize="0" autoFill="0" autoLine="0" autoPict="0">
                <anchor moveWithCells="1" sizeWithCells="1">
                  <from>
                    <xdr:col>1</xdr:col>
                    <xdr:colOff>1325880</xdr:colOff>
                    <xdr:row>164</xdr:row>
                    <xdr:rowOff>106680</xdr:rowOff>
                  </from>
                  <to>
                    <xdr:col>2</xdr:col>
                    <xdr:colOff>541020</xdr:colOff>
                    <xdr:row>164</xdr:row>
                    <xdr:rowOff>106680</xdr:rowOff>
                  </to>
                </anchor>
              </controlPr>
            </control>
          </mc:Choice>
        </mc:AlternateContent>
        <mc:AlternateContent xmlns:mc="http://schemas.openxmlformats.org/markup-compatibility/2006">
          <mc:Choice Requires="x14">
            <control shapeId="24842" r:id="rId13" name="Drop Down 266">
              <controlPr defaultSize="0" autoFill="0" autoLine="0" autoPict="0">
                <anchor moveWithCells="1" sizeWithCells="1">
                  <from>
                    <xdr:col>2</xdr:col>
                    <xdr:colOff>182880</xdr:colOff>
                    <xdr:row>14</xdr:row>
                    <xdr:rowOff>7620</xdr:rowOff>
                  </from>
                  <to>
                    <xdr:col>2</xdr:col>
                    <xdr:colOff>906780</xdr:colOff>
                    <xdr:row>14</xdr:row>
                    <xdr:rowOff>259080</xdr:rowOff>
                  </to>
                </anchor>
              </controlPr>
            </control>
          </mc:Choice>
        </mc:AlternateContent>
        <mc:AlternateContent xmlns:mc="http://schemas.openxmlformats.org/markup-compatibility/2006">
          <mc:Choice Requires="x14">
            <control shapeId="24891" r:id="rId14" name="Rozbalovací seznam 19">
              <controlPr defaultSize="0" autoFill="0" autoLine="0" autoPict="0">
                <anchor moveWithCells="1" sizeWithCells="1">
                  <from>
                    <xdr:col>1</xdr:col>
                    <xdr:colOff>182880</xdr:colOff>
                    <xdr:row>17</xdr:row>
                    <xdr:rowOff>7620</xdr:rowOff>
                  </from>
                  <to>
                    <xdr:col>1</xdr:col>
                    <xdr:colOff>1287780</xdr:colOff>
                    <xdr:row>17</xdr:row>
                    <xdr:rowOff>7620</xdr:rowOff>
                  </to>
                </anchor>
              </controlPr>
            </control>
          </mc:Choice>
        </mc:AlternateContent>
        <mc:AlternateContent xmlns:mc="http://schemas.openxmlformats.org/markup-compatibility/2006">
          <mc:Choice Requires="x14">
            <control shapeId="24892" r:id="rId15" name="Drop Down 316">
              <controlPr defaultSize="0" autoFill="0" autoLine="0" autoPict="0">
                <anchor moveWithCells="1" sizeWithCells="1">
                  <from>
                    <xdr:col>1</xdr:col>
                    <xdr:colOff>1325880</xdr:colOff>
                    <xdr:row>17</xdr:row>
                    <xdr:rowOff>7620</xdr:rowOff>
                  </from>
                  <to>
                    <xdr:col>2</xdr:col>
                    <xdr:colOff>541020</xdr:colOff>
                    <xdr:row>17</xdr:row>
                    <xdr:rowOff>7620</xdr:rowOff>
                  </to>
                </anchor>
              </controlPr>
            </control>
          </mc:Choice>
        </mc:AlternateContent>
        <mc:AlternateContent xmlns:mc="http://schemas.openxmlformats.org/markup-compatibility/2006">
          <mc:Choice Requires="x14">
            <control shapeId="24893" r:id="rId16" name="Drop Down 317">
              <controlPr defaultSize="0" autoFill="0" autoLine="0" autoPict="0">
                <anchor moveWithCells="1" sizeWithCells="1">
                  <from>
                    <xdr:col>1</xdr:col>
                    <xdr:colOff>1112520</xdr:colOff>
                    <xdr:row>19</xdr:row>
                    <xdr:rowOff>7620</xdr:rowOff>
                  </from>
                  <to>
                    <xdr:col>2</xdr:col>
                    <xdr:colOff>906780</xdr:colOff>
                    <xdr:row>19</xdr:row>
                    <xdr:rowOff>259080</xdr:rowOff>
                  </to>
                </anchor>
              </controlPr>
            </control>
          </mc:Choice>
        </mc:AlternateContent>
        <mc:AlternateContent xmlns:mc="http://schemas.openxmlformats.org/markup-compatibility/2006">
          <mc:Choice Requires="x14">
            <control shapeId="24894" r:id="rId17" name="Drop Down 318">
              <controlPr defaultSize="0" autoFill="0" autoLine="0" autoPict="0">
                <anchor moveWithCells="1" sizeWithCells="1">
                  <from>
                    <xdr:col>2</xdr:col>
                    <xdr:colOff>182880</xdr:colOff>
                    <xdr:row>17</xdr:row>
                    <xdr:rowOff>7620</xdr:rowOff>
                  </from>
                  <to>
                    <xdr:col>2</xdr:col>
                    <xdr:colOff>906780</xdr:colOff>
                    <xdr:row>17</xdr:row>
                    <xdr:rowOff>259080</xdr:rowOff>
                  </to>
                </anchor>
              </controlPr>
            </control>
          </mc:Choice>
        </mc:AlternateContent>
        <mc:AlternateContent xmlns:mc="http://schemas.openxmlformats.org/markup-compatibility/2006">
          <mc:Choice Requires="x14">
            <control shapeId="24895" r:id="rId18" name="Rozbalovací seznam 19">
              <controlPr defaultSize="0" autoFill="0" autoLine="0" autoPict="0">
                <anchor moveWithCells="1" sizeWithCells="1">
                  <from>
                    <xdr:col>1</xdr:col>
                    <xdr:colOff>182880</xdr:colOff>
                    <xdr:row>20</xdr:row>
                    <xdr:rowOff>7620</xdr:rowOff>
                  </from>
                  <to>
                    <xdr:col>1</xdr:col>
                    <xdr:colOff>1287780</xdr:colOff>
                    <xdr:row>20</xdr:row>
                    <xdr:rowOff>7620</xdr:rowOff>
                  </to>
                </anchor>
              </controlPr>
            </control>
          </mc:Choice>
        </mc:AlternateContent>
        <mc:AlternateContent xmlns:mc="http://schemas.openxmlformats.org/markup-compatibility/2006">
          <mc:Choice Requires="x14">
            <control shapeId="24896" r:id="rId19" name="Drop Down 320">
              <controlPr defaultSize="0" autoFill="0" autoLine="0" autoPict="0">
                <anchor moveWithCells="1" sizeWithCells="1">
                  <from>
                    <xdr:col>1</xdr:col>
                    <xdr:colOff>1325880</xdr:colOff>
                    <xdr:row>20</xdr:row>
                    <xdr:rowOff>7620</xdr:rowOff>
                  </from>
                  <to>
                    <xdr:col>2</xdr:col>
                    <xdr:colOff>541020</xdr:colOff>
                    <xdr:row>20</xdr:row>
                    <xdr:rowOff>7620</xdr:rowOff>
                  </to>
                </anchor>
              </controlPr>
            </control>
          </mc:Choice>
        </mc:AlternateContent>
        <mc:AlternateContent xmlns:mc="http://schemas.openxmlformats.org/markup-compatibility/2006">
          <mc:Choice Requires="x14">
            <control shapeId="24897" r:id="rId20" name="Drop Down 321">
              <controlPr defaultSize="0" autoFill="0" autoLine="0" autoPict="0">
                <anchor moveWithCells="1" sizeWithCells="1">
                  <from>
                    <xdr:col>1</xdr:col>
                    <xdr:colOff>1112520</xdr:colOff>
                    <xdr:row>22</xdr:row>
                    <xdr:rowOff>7620</xdr:rowOff>
                  </from>
                  <to>
                    <xdr:col>2</xdr:col>
                    <xdr:colOff>906780</xdr:colOff>
                    <xdr:row>22</xdr:row>
                    <xdr:rowOff>259080</xdr:rowOff>
                  </to>
                </anchor>
              </controlPr>
            </control>
          </mc:Choice>
        </mc:AlternateContent>
        <mc:AlternateContent xmlns:mc="http://schemas.openxmlformats.org/markup-compatibility/2006">
          <mc:Choice Requires="x14">
            <control shapeId="24898" r:id="rId21" name="Drop Down 322">
              <controlPr defaultSize="0" autoFill="0" autoLine="0" autoPict="0">
                <anchor moveWithCells="1" sizeWithCells="1">
                  <from>
                    <xdr:col>2</xdr:col>
                    <xdr:colOff>182880</xdr:colOff>
                    <xdr:row>20</xdr:row>
                    <xdr:rowOff>7620</xdr:rowOff>
                  </from>
                  <to>
                    <xdr:col>2</xdr:col>
                    <xdr:colOff>906780</xdr:colOff>
                    <xdr:row>20</xdr:row>
                    <xdr:rowOff>259080</xdr:rowOff>
                  </to>
                </anchor>
              </controlPr>
            </control>
          </mc:Choice>
        </mc:AlternateContent>
        <mc:AlternateContent xmlns:mc="http://schemas.openxmlformats.org/markup-compatibility/2006">
          <mc:Choice Requires="x14">
            <control shapeId="24899" r:id="rId22" name="Rozbalovací seznam 19">
              <controlPr defaultSize="0" autoFill="0" autoLine="0" autoPict="0">
                <anchor moveWithCells="1" sizeWithCells="1">
                  <from>
                    <xdr:col>1</xdr:col>
                    <xdr:colOff>182880</xdr:colOff>
                    <xdr:row>23</xdr:row>
                    <xdr:rowOff>7620</xdr:rowOff>
                  </from>
                  <to>
                    <xdr:col>1</xdr:col>
                    <xdr:colOff>1287780</xdr:colOff>
                    <xdr:row>23</xdr:row>
                    <xdr:rowOff>7620</xdr:rowOff>
                  </to>
                </anchor>
              </controlPr>
            </control>
          </mc:Choice>
        </mc:AlternateContent>
        <mc:AlternateContent xmlns:mc="http://schemas.openxmlformats.org/markup-compatibility/2006">
          <mc:Choice Requires="x14">
            <control shapeId="24900" r:id="rId23" name="Drop Down 324">
              <controlPr defaultSize="0" autoFill="0" autoLine="0" autoPict="0">
                <anchor moveWithCells="1" sizeWithCells="1">
                  <from>
                    <xdr:col>1</xdr:col>
                    <xdr:colOff>1325880</xdr:colOff>
                    <xdr:row>23</xdr:row>
                    <xdr:rowOff>7620</xdr:rowOff>
                  </from>
                  <to>
                    <xdr:col>2</xdr:col>
                    <xdr:colOff>541020</xdr:colOff>
                    <xdr:row>23</xdr:row>
                    <xdr:rowOff>7620</xdr:rowOff>
                  </to>
                </anchor>
              </controlPr>
            </control>
          </mc:Choice>
        </mc:AlternateContent>
        <mc:AlternateContent xmlns:mc="http://schemas.openxmlformats.org/markup-compatibility/2006">
          <mc:Choice Requires="x14">
            <control shapeId="24901" r:id="rId24" name="Drop Down 325">
              <controlPr defaultSize="0" autoFill="0" autoLine="0" autoPict="0">
                <anchor moveWithCells="1" sizeWithCells="1">
                  <from>
                    <xdr:col>1</xdr:col>
                    <xdr:colOff>1112520</xdr:colOff>
                    <xdr:row>25</xdr:row>
                    <xdr:rowOff>7620</xdr:rowOff>
                  </from>
                  <to>
                    <xdr:col>2</xdr:col>
                    <xdr:colOff>906780</xdr:colOff>
                    <xdr:row>25</xdr:row>
                    <xdr:rowOff>259080</xdr:rowOff>
                  </to>
                </anchor>
              </controlPr>
            </control>
          </mc:Choice>
        </mc:AlternateContent>
        <mc:AlternateContent xmlns:mc="http://schemas.openxmlformats.org/markup-compatibility/2006">
          <mc:Choice Requires="x14">
            <control shapeId="24902" r:id="rId25" name="Drop Down 326">
              <controlPr defaultSize="0" autoFill="0" autoLine="0" autoPict="0">
                <anchor moveWithCells="1" sizeWithCells="1">
                  <from>
                    <xdr:col>2</xdr:col>
                    <xdr:colOff>182880</xdr:colOff>
                    <xdr:row>23</xdr:row>
                    <xdr:rowOff>7620</xdr:rowOff>
                  </from>
                  <to>
                    <xdr:col>2</xdr:col>
                    <xdr:colOff>906780</xdr:colOff>
                    <xdr:row>23</xdr:row>
                    <xdr:rowOff>259080</xdr:rowOff>
                  </to>
                </anchor>
              </controlPr>
            </control>
          </mc:Choice>
        </mc:AlternateContent>
        <mc:AlternateContent xmlns:mc="http://schemas.openxmlformats.org/markup-compatibility/2006">
          <mc:Choice Requires="x14">
            <control shapeId="24903" r:id="rId26" name="Rozbalovací seznam 19">
              <controlPr defaultSize="0" autoFill="0" autoLine="0" autoPict="0">
                <anchor moveWithCells="1" sizeWithCells="1">
                  <from>
                    <xdr:col>1</xdr:col>
                    <xdr:colOff>182880</xdr:colOff>
                    <xdr:row>26</xdr:row>
                    <xdr:rowOff>7620</xdr:rowOff>
                  </from>
                  <to>
                    <xdr:col>1</xdr:col>
                    <xdr:colOff>1287780</xdr:colOff>
                    <xdr:row>26</xdr:row>
                    <xdr:rowOff>7620</xdr:rowOff>
                  </to>
                </anchor>
              </controlPr>
            </control>
          </mc:Choice>
        </mc:AlternateContent>
        <mc:AlternateContent xmlns:mc="http://schemas.openxmlformats.org/markup-compatibility/2006">
          <mc:Choice Requires="x14">
            <control shapeId="24904" r:id="rId27" name="Drop Down 328">
              <controlPr defaultSize="0" autoFill="0" autoLine="0" autoPict="0">
                <anchor moveWithCells="1" sizeWithCells="1">
                  <from>
                    <xdr:col>1</xdr:col>
                    <xdr:colOff>1325880</xdr:colOff>
                    <xdr:row>26</xdr:row>
                    <xdr:rowOff>7620</xdr:rowOff>
                  </from>
                  <to>
                    <xdr:col>2</xdr:col>
                    <xdr:colOff>541020</xdr:colOff>
                    <xdr:row>26</xdr:row>
                    <xdr:rowOff>7620</xdr:rowOff>
                  </to>
                </anchor>
              </controlPr>
            </control>
          </mc:Choice>
        </mc:AlternateContent>
        <mc:AlternateContent xmlns:mc="http://schemas.openxmlformats.org/markup-compatibility/2006">
          <mc:Choice Requires="x14">
            <control shapeId="24905" r:id="rId28" name="Drop Down 329">
              <controlPr defaultSize="0" autoFill="0" autoLine="0" autoPict="0">
                <anchor moveWithCells="1" sizeWithCells="1">
                  <from>
                    <xdr:col>1</xdr:col>
                    <xdr:colOff>1112520</xdr:colOff>
                    <xdr:row>28</xdr:row>
                    <xdr:rowOff>7620</xdr:rowOff>
                  </from>
                  <to>
                    <xdr:col>2</xdr:col>
                    <xdr:colOff>906780</xdr:colOff>
                    <xdr:row>28</xdr:row>
                    <xdr:rowOff>259080</xdr:rowOff>
                  </to>
                </anchor>
              </controlPr>
            </control>
          </mc:Choice>
        </mc:AlternateContent>
        <mc:AlternateContent xmlns:mc="http://schemas.openxmlformats.org/markup-compatibility/2006">
          <mc:Choice Requires="x14">
            <control shapeId="24906" r:id="rId29" name="Drop Down 330">
              <controlPr defaultSize="0" autoFill="0" autoLine="0" autoPict="0">
                <anchor moveWithCells="1" sizeWithCells="1">
                  <from>
                    <xdr:col>2</xdr:col>
                    <xdr:colOff>182880</xdr:colOff>
                    <xdr:row>26</xdr:row>
                    <xdr:rowOff>7620</xdr:rowOff>
                  </from>
                  <to>
                    <xdr:col>2</xdr:col>
                    <xdr:colOff>906780</xdr:colOff>
                    <xdr:row>26</xdr:row>
                    <xdr:rowOff>259080</xdr:rowOff>
                  </to>
                </anchor>
              </controlPr>
            </control>
          </mc:Choice>
        </mc:AlternateContent>
        <mc:AlternateContent xmlns:mc="http://schemas.openxmlformats.org/markup-compatibility/2006">
          <mc:Choice Requires="x14">
            <control shapeId="24907" r:id="rId30" name="Rozbalovací seznam 19">
              <controlPr defaultSize="0" autoFill="0" autoLine="0" autoPict="0">
                <anchor moveWithCells="1" sizeWithCells="1">
                  <from>
                    <xdr:col>1</xdr:col>
                    <xdr:colOff>182880</xdr:colOff>
                    <xdr:row>29</xdr:row>
                    <xdr:rowOff>7620</xdr:rowOff>
                  </from>
                  <to>
                    <xdr:col>1</xdr:col>
                    <xdr:colOff>1287780</xdr:colOff>
                    <xdr:row>29</xdr:row>
                    <xdr:rowOff>7620</xdr:rowOff>
                  </to>
                </anchor>
              </controlPr>
            </control>
          </mc:Choice>
        </mc:AlternateContent>
        <mc:AlternateContent xmlns:mc="http://schemas.openxmlformats.org/markup-compatibility/2006">
          <mc:Choice Requires="x14">
            <control shapeId="24908" r:id="rId31" name="Drop Down 332">
              <controlPr defaultSize="0" autoFill="0" autoLine="0" autoPict="0">
                <anchor moveWithCells="1" sizeWithCells="1">
                  <from>
                    <xdr:col>1</xdr:col>
                    <xdr:colOff>1325880</xdr:colOff>
                    <xdr:row>29</xdr:row>
                    <xdr:rowOff>7620</xdr:rowOff>
                  </from>
                  <to>
                    <xdr:col>2</xdr:col>
                    <xdr:colOff>541020</xdr:colOff>
                    <xdr:row>29</xdr:row>
                    <xdr:rowOff>7620</xdr:rowOff>
                  </to>
                </anchor>
              </controlPr>
            </control>
          </mc:Choice>
        </mc:AlternateContent>
        <mc:AlternateContent xmlns:mc="http://schemas.openxmlformats.org/markup-compatibility/2006">
          <mc:Choice Requires="x14">
            <control shapeId="24909" r:id="rId32" name="Drop Down 333">
              <controlPr defaultSize="0" autoFill="0" autoLine="0" autoPict="0">
                <anchor moveWithCells="1" sizeWithCells="1">
                  <from>
                    <xdr:col>1</xdr:col>
                    <xdr:colOff>1112520</xdr:colOff>
                    <xdr:row>31</xdr:row>
                    <xdr:rowOff>7620</xdr:rowOff>
                  </from>
                  <to>
                    <xdr:col>2</xdr:col>
                    <xdr:colOff>906780</xdr:colOff>
                    <xdr:row>31</xdr:row>
                    <xdr:rowOff>259080</xdr:rowOff>
                  </to>
                </anchor>
              </controlPr>
            </control>
          </mc:Choice>
        </mc:AlternateContent>
        <mc:AlternateContent xmlns:mc="http://schemas.openxmlformats.org/markup-compatibility/2006">
          <mc:Choice Requires="x14">
            <control shapeId="24910" r:id="rId33" name="Drop Down 334">
              <controlPr defaultSize="0" autoFill="0" autoLine="0" autoPict="0">
                <anchor moveWithCells="1" sizeWithCells="1">
                  <from>
                    <xdr:col>2</xdr:col>
                    <xdr:colOff>182880</xdr:colOff>
                    <xdr:row>29</xdr:row>
                    <xdr:rowOff>7620</xdr:rowOff>
                  </from>
                  <to>
                    <xdr:col>2</xdr:col>
                    <xdr:colOff>906780</xdr:colOff>
                    <xdr:row>29</xdr:row>
                    <xdr:rowOff>259080</xdr:rowOff>
                  </to>
                </anchor>
              </controlPr>
            </control>
          </mc:Choice>
        </mc:AlternateContent>
        <mc:AlternateContent xmlns:mc="http://schemas.openxmlformats.org/markup-compatibility/2006">
          <mc:Choice Requires="x14">
            <control shapeId="24911" r:id="rId34" name="Rozbalovací seznam 19">
              <controlPr defaultSize="0" autoFill="0" autoLine="0" autoPict="0">
                <anchor moveWithCells="1" sizeWithCells="1">
                  <from>
                    <xdr:col>1</xdr:col>
                    <xdr:colOff>182880</xdr:colOff>
                    <xdr:row>32</xdr:row>
                    <xdr:rowOff>7620</xdr:rowOff>
                  </from>
                  <to>
                    <xdr:col>1</xdr:col>
                    <xdr:colOff>1287780</xdr:colOff>
                    <xdr:row>32</xdr:row>
                    <xdr:rowOff>7620</xdr:rowOff>
                  </to>
                </anchor>
              </controlPr>
            </control>
          </mc:Choice>
        </mc:AlternateContent>
        <mc:AlternateContent xmlns:mc="http://schemas.openxmlformats.org/markup-compatibility/2006">
          <mc:Choice Requires="x14">
            <control shapeId="24912" r:id="rId35" name="Drop Down 336">
              <controlPr defaultSize="0" autoFill="0" autoLine="0" autoPict="0">
                <anchor moveWithCells="1" sizeWithCells="1">
                  <from>
                    <xdr:col>1</xdr:col>
                    <xdr:colOff>1325880</xdr:colOff>
                    <xdr:row>32</xdr:row>
                    <xdr:rowOff>7620</xdr:rowOff>
                  </from>
                  <to>
                    <xdr:col>2</xdr:col>
                    <xdr:colOff>541020</xdr:colOff>
                    <xdr:row>32</xdr:row>
                    <xdr:rowOff>7620</xdr:rowOff>
                  </to>
                </anchor>
              </controlPr>
            </control>
          </mc:Choice>
        </mc:AlternateContent>
        <mc:AlternateContent xmlns:mc="http://schemas.openxmlformats.org/markup-compatibility/2006">
          <mc:Choice Requires="x14">
            <control shapeId="24913" r:id="rId36" name="Drop Down 337">
              <controlPr defaultSize="0" autoFill="0" autoLine="0" autoPict="0">
                <anchor moveWithCells="1" sizeWithCells="1">
                  <from>
                    <xdr:col>1</xdr:col>
                    <xdr:colOff>1112520</xdr:colOff>
                    <xdr:row>34</xdr:row>
                    <xdr:rowOff>7620</xdr:rowOff>
                  </from>
                  <to>
                    <xdr:col>2</xdr:col>
                    <xdr:colOff>906780</xdr:colOff>
                    <xdr:row>34</xdr:row>
                    <xdr:rowOff>259080</xdr:rowOff>
                  </to>
                </anchor>
              </controlPr>
            </control>
          </mc:Choice>
        </mc:AlternateContent>
        <mc:AlternateContent xmlns:mc="http://schemas.openxmlformats.org/markup-compatibility/2006">
          <mc:Choice Requires="x14">
            <control shapeId="24914" r:id="rId37" name="Drop Down 338">
              <controlPr defaultSize="0" autoFill="0" autoLine="0" autoPict="0">
                <anchor moveWithCells="1" sizeWithCells="1">
                  <from>
                    <xdr:col>2</xdr:col>
                    <xdr:colOff>182880</xdr:colOff>
                    <xdr:row>32</xdr:row>
                    <xdr:rowOff>7620</xdr:rowOff>
                  </from>
                  <to>
                    <xdr:col>2</xdr:col>
                    <xdr:colOff>906780</xdr:colOff>
                    <xdr:row>32</xdr:row>
                    <xdr:rowOff>259080</xdr:rowOff>
                  </to>
                </anchor>
              </controlPr>
            </control>
          </mc:Choice>
        </mc:AlternateContent>
        <mc:AlternateContent xmlns:mc="http://schemas.openxmlformats.org/markup-compatibility/2006">
          <mc:Choice Requires="x14">
            <control shapeId="24915" r:id="rId38" name="Rozbalovací seznam 19">
              <controlPr defaultSize="0" autoFill="0" autoLine="0" autoPict="0">
                <anchor moveWithCells="1" sizeWithCells="1">
                  <from>
                    <xdr:col>1</xdr:col>
                    <xdr:colOff>182880</xdr:colOff>
                    <xdr:row>35</xdr:row>
                    <xdr:rowOff>7620</xdr:rowOff>
                  </from>
                  <to>
                    <xdr:col>1</xdr:col>
                    <xdr:colOff>1287780</xdr:colOff>
                    <xdr:row>35</xdr:row>
                    <xdr:rowOff>7620</xdr:rowOff>
                  </to>
                </anchor>
              </controlPr>
            </control>
          </mc:Choice>
        </mc:AlternateContent>
        <mc:AlternateContent xmlns:mc="http://schemas.openxmlformats.org/markup-compatibility/2006">
          <mc:Choice Requires="x14">
            <control shapeId="24916" r:id="rId39" name="Drop Down 340">
              <controlPr defaultSize="0" autoFill="0" autoLine="0" autoPict="0">
                <anchor moveWithCells="1" sizeWithCells="1">
                  <from>
                    <xdr:col>1</xdr:col>
                    <xdr:colOff>1325880</xdr:colOff>
                    <xdr:row>35</xdr:row>
                    <xdr:rowOff>7620</xdr:rowOff>
                  </from>
                  <to>
                    <xdr:col>2</xdr:col>
                    <xdr:colOff>541020</xdr:colOff>
                    <xdr:row>35</xdr:row>
                    <xdr:rowOff>7620</xdr:rowOff>
                  </to>
                </anchor>
              </controlPr>
            </control>
          </mc:Choice>
        </mc:AlternateContent>
        <mc:AlternateContent xmlns:mc="http://schemas.openxmlformats.org/markup-compatibility/2006">
          <mc:Choice Requires="x14">
            <control shapeId="24917" r:id="rId40" name="Drop Down 341">
              <controlPr defaultSize="0" autoFill="0" autoLine="0" autoPict="0">
                <anchor moveWithCells="1" sizeWithCells="1">
                  <from>
                    <xdr:col>1</xdr:col>
                    <xdr:colOff>1112520</xdr:colOff>
                    <xdr:row>37</xdr:row>
                    <xdr:rowOff>7620</xdr:rowOff>
                  </from>
                  <to>
                    <xdr:col>2</xdr:col>
                    <xdr:colOff>906780</xdr:colOff>
                    <xdr:row>37</xdr:row>
                    <xdr:rowOff>259080</xdr:rowOff>
                  </to>
                </anchor>
              </controlPr>
            </control>
          </mc:Choice>
        </mc:AlternateContent>
        <mc:AlternateContent xmlns:mc="http://schemas.openxmlformats.org/markup-compatibility/2006">
          <mc:Choice Requires="x14">
            <control shapeId="24918" r:id="rId41" name="Drop Down 342">
              <controlPr defaultSize="0" autoFill="0" autoLine="0" autoPict="0">
                <anchor moveWithCells="1" sizeWithCells="1">
                  <from>
                    <xdr:col>2</xdr:col>
                    <xdr:colOff>182880</xdr:colOff>
                    <xdr:row>35</xdr:row>
                    <xdr:rowOff>7620</xdr:rowOff>
                  </from>
                  <to>
                    <xdr:col>2</xdr:col>
                    <xdr:colOff>906780</xdr:colOff>
                    <xdr:row>35</xdr:row>
                    <xdr:rowOff>259080</xdr:rowOff>
                  </to>
                </anchor>
              </controlPr>
            </control>
          </mc:Choice>
        </mc:AlternateContent>
        <mc:AlternateContent xmlns:mc="http://schemas.openxmlformats.org/markup-compatibility/2006">
          <mc:Choice Requires="x14">
            <control shapeId="24919" r:id="rId42" name="Rozbalovací seznam 19">
              <controlPr defaultSize="0" autoFill="0" autoLine="0" autoPict="0">
                <anchor moveWithCells="1" sizeWithCells="1">
                  <from>
                    <xdr:col>1</xdr:col>
                    <xdr:colOff>182880</xdr:colOff>
                    <xdr:row>38</xdr:row>
                    <xdr:rowOff>7620</xdr:rowOff>
                  </from>
                  <to>
                    <xdr:col>1</xdr:col>
                    <xdr:colOff>1287780</xdr:colOff>
                    <xdr:row>38</xdr:row>
                    <xdr:rowOff>7620</xdr:rowOff>
                  </to>
                </anchor>
              </controlPr>
            </control>
          </mc:Choice>
        </mc:AlternateContent>
        <mc:AlternateContent xmlns:mc="http://schemas.openxmlformats.org/markup-compatibility/2006">
          <mc:Choice Requires="x14">
            <control shapeId="24920" r:id="rId43" name="Drop Down 344">
              <controlPr defaultSize="0" autoFill="0" autoLine="0" autoPict="0">
                <anchor moveWithCells="1" sizeWithCells="1">
                  <from>
                    <xdr:col>1</xdr:col>
                    <xdr:colOff>1325880</xdr:colOff>
                    <xdr:row>38</xdr:row>
                    <xdr:rowOff>7620</xdr:rowOff>
                  </from>
                  <to>
                    <xdr:col>2</xdr:col>
                    <xdr:colOff>541020</xdr:colOff>
                    <xdr:row>38</xdr:row>
                    <xdr:rowOff>7620</xdr:rowOff>
                  </to>
                </anchor>
              </controlPr>
            </control>
          </mc:Choice>
        </mc:AlternateContent>
        <mc:AlternateContent xmlns:mc="http://schemas.openxmlformats.org/markup-compatibility/2006">
          <mc:Choice Requires="x14">
            <control shapeId="24921" r:id="rId44" name="Drop Down 345">
              <controlPr defaultSize="0" autoFill="0" autoLine="0" autoPict="0">
                <anchor moveWithCells="1" sizeWithCells="1">
                  <from>
                    <xdr:col>1</xdr:col>
                    <xdr:colOff>1112520</xdr:colOff>
                    <xdr:row>40</xdr:row>
                    <xdr:rowOff>7620</xdr:rowOff>
                  </from>
                  <to>
                    <xdr:col>2</xdr:col>
                    <xdr:colOff>906780</xdr:colOff>
                    <xdr:row>40</xdr:row>
                    <xdr:rowOff>259080</xdr:rowOff>
                  </to>
                </anchor>
              </controlPr>
            </control>
          </mc:Choice>
        </mc:AlternateContent>
        <mc:AlternateContent xmlns:mc="http://schemas.openxmlformats.org/markup-compatibility/2006">
          <mc:Choice Requires="x14">
            <control shapeId="24922" r:id="rId45" name="Drop Down 346">
              <controlPr defaultSize="0" autoFill="0" autoLine="0" autoPict="0">
                <anchor moveWithCells="1" sizeWithCells="1">
                  <from>
                    <xdr:col>2</xdr:col>
                    <xdr:colOff>182880</xdr:colOff>
                    <xdr:row>38</xdr:row>
                    <xdr:rowOff>7620</xdr:rowOff>
                  </from>
                  <to>
                    <xdr:col>2</xdr:col>
                    <xdr:colOff>906780</xdr:colOff>
                    <xdr:row>38</xdr:row>
                    <xdr:rowOff>259080</xdr:rowOff>
                  </to>
                </anchor>
              </controlPr>
            </control>
          </mc:Choice>
        </mc:AlternateContent>
        <mc:AlternateContent xmlns:mc="http://schemas.openxmlformats.org/markup-compatibility/2006">
          <mc:Choice Requires="x14">
            <control shapeId="24923" r:id="rId46" name="Rozbalovací seznam 19">
              <controlPr defaultSize="0" autoFill="0" autoLine="0" autoPict="0">
                <anchor moveWithCells="1" sizeWithCells="1">
                  <from>
                    <xdr:col>1</xdr:col>
                    <xdr:colOff>182880</xdr:colOff>
                    <xdr:row>41</xdr:row>
                    <xdr:rowOff>7620</xdr:rowOff>
                  </from>
                  <to>
                    <xdr:col>1</xdr:col>
                    <xdr:colOff>1287780</xdr:colOff>
                    <xdr:row>41</xdr:row>
                    <xdr:rowOff>7620</xdr:rowOff>
                  </to>
                </anchor>
              </controlPr>
            </control>
          </mc:Choice>
        </mc:AlternateContent>
        <mc:AlternateContent xmlns:mc="http://schemas.openxmlformats.org/markup-compatibility/2006">
          <mc:Choice Requires="x14">
            <control shapeId="24924" r:id="rId47" name="Drop Down 348">
              <controlPr defaultSize="0" autoFill="0" autoLine="0" autoPict="0">
                <anchor moveWithCells="1" sizeWithCells="1">
                  <from>
                    <xdr:col>1</xdr:col>
                    <xdr:colOff>1325880</xdr:colOff>
                    <xdr:row>41</xdr:row>
                    <xdr:rowOff>7620</xdr:rowOff>
                  </from>
                  <to>
                    <xdr:col>2</xdr:col>
                    <xdr:colOff>541020</xdr:colOff>
                    <xdr:row>41</xdr:row>
                    <xdr:rowOff>7620</xdr:rowOff>
                  </to>
                </anchor>
              </controlPr>
            </control>
          </mc:Choice>
        </mc:AlternateContent>
        <mc:AlternateContent xmlns:mc="http://schemas.openxmlformats.org/markup-compatibility/2006">
          <mc:Choice Requires="x14">
            <control shapeId="24925" r:id="rId48" name="Drop Down 349">
              <controlPr defaultSize="0" autoFill="0" autoLine="0" autoPict="0">
                <anchor moveWithCells="1" sizeWithCells="1">
                  <from>
                    <xdr:col>1</xdr:col>
                    <xdr:colOff>1112520</xdr:colOff>
                    <xdr:row>43</xdr:row>
                    <xdr:rowOff>7620</xdr:rowOff>
                  </from>
                  <to>
                    <xdr:col>2</xdr:col>
                    <xdr:colOff>906780</xdr:colOff>
                    <xdr:row>43</xdr:row>
                    <xdr:rowOff>259080</xdr:rowOff>
                  </to>
                </anchor>
              </controlPr>
            </control>
          </mc:Choice>
        </mc:AlternateContent>
        <mc:AlternateContent xmlns:mc="http://schemas.openxmlformats.org/markup-compatibility/2006">
          <mc:Choice Requires="x14">
            <control shapeId="24926" r:id="rId49" name="Drop Down 350">
              <controlPr defaultSize="0" autoFill="0" autoLine="0" autoPict="0">
                <anchor moveWithCells="1" sizeWithCells="1">
                  <from>
                    <xdr:col>2</xdr:col>
                    <xdr:colOff>182880</xdr:colOff>
                    <xdr:row>41</xdr:row>
                    <xdr:rowOff>7620</xdr:rowOff>
                  </from>
                  <to>
                    <xdr:col>2</xdr:col>
                    <xdr:colOff>906780</xdr:colOff>
                    <xdr:row>41</xdr:row>
                    <xdr:rowOff>259080</xdr:rowOff>
                  </to>
                </anchor>
              </controlPr>
            </control>
          </mc:Choice>
        </mc:AlternateContent>
        <mc:AlternateContent xmlns:mc="http://schemas.openxmlformats.org/markup-compatibility/2006">
          <mc:Choice Requires="x14">
            <control shapeId="24927" r:id="rId50" name="Rozbalovací seznam 19">
              <controlPr defaultSize="0" autoFill="0" autoLine="0" autoPict="0">
                <anchor moveWithCells="1" sizeWithCells="1">
                  <from>
                    <xdr:col>1</xdr:col>
                    <xdr:colOff>182880</xdr:colOff>
                    <xdr:row>44</xdr:row>
                    <xdr:rowOff>7620</xdr:rowOff>
                  </from>
                  <to>
                    <xdr:col>1</xdr:col>
                    <xdr:colOff>1287780</xdr:colOff>
                    <xdr:row>44</xdr:row>
                    <xdr:rowOff>7620</xdr:rowOff>
                  </to>
                </anchor>
              </controlPr>
            </control>
          </mc:Choice>
        </mc:AlternateContent>
        <mc:AlternateContent xmlns:mc="http://schemas.openxmlformats.org/markup-compatibility/2006">
          <mc:Choice Requires="x14">
            <control shapeId="24928" r:id="rId51" name="Drop Down 352">
              <controlPr defaultSize="0" autoFill="0" autoLine="0" autoPict="0">
                <anchor moveWithCells="1" sizeWithCells="1">
                  <from>
                    <xdr:col>1</xdr:col>
                    <xdr:colOff>1325880</xdr:colOff>
                    <xdr:row>44</xdr:row>
                    <xdr:rowOff>7620</xdr:rowOff>
                  </from>
                  <to>
                    <xdr:col>2</xdr:col>
                    <xdr:colOff>541020</xdr:colOff>
                    <xdr:row>44</xdr:row>
                    <xdr:rowOff>7620</xdr:rowOff>
                  </to>
                </anchor>
              </controlPr>
            </control>
          </mc:Choice>
        </mc:AlternateContent>
        <mc:AlternateContent xmlns:mc="http://schemas.openxmlformats.org/markup-compatibility/2006">
          <mc:Choice Requires="x14">
            <control shapeId="24929" r:id="rId52" name="Drop Down 353">
              <controlPr defaultSize="0" autoFill="0" autoLine="0" autoPict="0">
                <anchor moveWithCells="1" sizeWithCells="1">
                  <from>
                    <xdr:col>1</xdr:col>
                    <xdr:colOff>1112520</xdr:colOff>
                    <xdr:row>46</xdr:row>
                    <xdr:rowOff>7620</xdr:rowOff>
                  </from>
                  <to>
                    <xdr:col>2</xdr:col>
                    <xdr:colOff>906780</xdr:colOff>
                    <xdr:row>46</xdr:row>
                    <xdr:rowOff>259080</xdr:rowOff>
                  </to>
                </anchor>
              </controlPr>
            </control>
          </mc:Choice>
        </mc:AlternateContent>
        <mc:AlternateContent xmlns:mc="http://schemas.openxmlformats.org/markup-compatibility/2006">
          <mc:Choice Requires="x14">
            <control shapeId="24930" r:id="rId53" name="Drop Down 354">
              <controlPr defaultSize="0" autoFill="0" autoLine="0" autoPict="0">
                <anchor moveWithCells="1" sizeWithCells="1">
                  <from>
                    <xdr:col>2</xdr:col>
                    <xdr:colOff>182880</xdr:colOff>
                    <xdr:row>44</xdr:row>
                    <xdr:rowOff>7620</xdr:rowOff>
                  </from>
                  <to>
                    <xdr:col>2</xdr:col>
                    <xdr:colOff>906780</xdr:colOff>
                    <xdr:row>44</xdr:row>
                    <xdr:rowOff>259080</xdr:rowOff>
                  </to>
                </anchor>
              </controlPr>
            </control>
          </mc:Choice>
        </mc:AlternateContent>
        <mc:AlternateContent xmlns:mc="http://schemas.openxmlformats.org/markup-compatibility/2006">
          <mc:Choice Requires="x14">
            <control shapeId="24931" r:id="rId54" name="Rozbalovací seznam 19">
              <controlPr defaultSize="0" autoFill="0" autoLine="0" autoPict="0">
                <anchor moveWithCells="1" sizeWithCells="1">
                  <from>
                    <xdr:col>1</xdr:col>
                    <xdr:colOff>182880</xdr:colOff>
                    <xdr:row>47</xdr:row>
                    <xdr:rowOff>7620</xdr:rowOff>
                  </from>
                  <to>
                    <xdr:col>1</xdr:col>
                    <xdr:colOff>1287780</xdr:colOff>
                    <xdr:row>47</xdr:row>
                    <xdr:rowOff>7620</xdr:rowOff>
                  </to>
                </anchor>
              </controlPr>
            </control>
          </mc:Choice>
        </mc:AlternateContent>
        <mc:AlternateContent xmlns:mc="http://schemas.openxmlformats.org/markup-compatibility/2006">
          <mc:Choice Requires="x14">
            <control shapeId="24932" r:id="rId55" name="Drop Down 356">
              <controlPr defaultSize="0" autoFill="0" autoLine="0" autoPict="0">
                <anchor moveWithCells="1" sizeWithCells="1">
                  <from>
                    <xdr:col>1</xdr:col>
                    <xdr:colOff>1325880</xdr:colOff>
                    <xdr:row>47</xdr:row>
                    <xdr:rowOff>7620</xdr:rowOff>
                  </from>
                  <to>
                    <xdr:col>2</xdr:col>
                    <xdr:colOff>541020</xdr:colOff>
                    <xdr:row>47</xdr:row>
                    <xdr:rowOff>7620</xdr:rowOff>
                  </to>
                </anchor>
              </controlPr>
            </control>
          </mc:Choice>
        </mc:AlternateContent>
        <mc:AlternateContent xmlns:mc="http://schemas.openxmlformats.org/markup-compatibility/2006">
          <mc:Choice Requires="x14">
            <control shapeId="24933" r:id="rId56" name="Drop Down 357">
              <controlPr defaultSize="0" autoFill="0" autoLine="0" autoPict="0">
                <anchor moveWithCells="1" sizeWithCells="1">
                  <from>
                    <xdr:col>1</xdr:col>
                    <xdr:colOff>1112520</xdr:colOff>
                    <xdr:row>49</xdr:row>
                    <xdr:rowOff>7620</xdr:rowOff>
                  </from>
                  <to>
                    <xdr:col>2</xdr:col>
                    <xdr:colOff>906780</xdr:colOff>
                    <xdr:row>49</xdr:row>
                    <xdr:rowOff>259080</xdr:rowOff>
                  </to>
                </anchor>
              </controlPr>
            </control>
          </mc:Choice>
        </mc:AlternateContent>
        <mc:AlternateContent xmlns:mc="http://schemas.openxmlformats.org/markup-compatibility/2006">
          <mc:Choice Requires="x14">
            <control shapeId="24934" r:id="rId57" name="Drop Down 358">
              <controlPr defaultSize="0" autoFill="0" autoLine="0" autoPict="0">
                <anchor moveWithCells="1" sizeWithCells="1">
                  <from>
                    <xdr:col>2</xdr:col>
                    <xdr:colOff>182880</xdr:colOff>
                    <xdr:row>47</xdr:row>
                    <xdr:rowOff>7620</xdr:rowOff>
                  </from>
                  <to>
                    <xdr:col>2</xdr:col>
                    <xdr:colOff>906780</xdr:colOff>
                    <xdr:row>47</xdr:row>
                    <xdr:rowOff>259080</xdr:rowOff>
                  </to>
                </anchor>
              </controlPr>
            </control>
          </mc:Choice>
        </mc:AlternateContent>
        <mc:AlternateContent xmlns:mc="http://schemas.openxmlformats.org/markup-compatibility/2006">
          <mc:Choice Requires="x14">
            <control shapeId="24935" r:id="rId58" name="Rozbalovací seznam 19">
              <controlPr defaultSize="0" autoFill="0" autoLine="0" autoPict="0">
                <anchor moveWithCells="1" sizeWithCells="1">
                  <from>
                    <xdr:col>1</xdr:col>
                    <xdr:colOff>182880</xdr:colOff>
                    <xdr:row>50</xdr:row>
                    <xdr:rowOff>7620</xdr:rowOff>
                  </from>
                  <to>
                    <xdr:col>1</xdr:col>
                    <xdr:colOff>1287780</xdr:colOff>
                    <xdr:row>50</xdr:row>
                    <xdr:rowOff>7620</xdr:rowOff>
                  </to>
                </anchor>
              </controlPr>
            </control>
          </mc:Choice>
        </mc:AlternateContent>
        <mc:AlternateContent xmlns:mc="http://schemas.openxmlformats.org/markup-compatibility/2006">
          <mc:Choice Requires="x14">
            <control shapeId="24936" r:id="rId59" name="Drop Down 360">
              <controlPr defaultSize="0" autoFill="0" autoLine="0" autoPict="0">
                <anchor moveWithCells="1" sizeWithCells="1">
                  <from>
                    <xdr:col>1</xdr:col>
                    <xdr:colOff>1325880</xdr:colOff>
                    <xdr:row>50</xdr:row>
                    <xdr:rowOff>7620</xdr:rowOff>
                  </from>
                  <to>
                    <xdr:col>2</xdr:col>
                    <xdr:colOff>541020</xdr:colOff>
                    <xdr:row>50</xdr:row>
                    <xdr:rowOff>7620</xdr:rowOff>
                  </to>
                </anchor>
              </controlPr>
            </control>
          </mc:Choice>
        </mc:AlternateContent>
        <mc:AlternateContent xmlns:mc="http://schemas.openxmlformats.org/markup-compatibility/2006">
          <mc:Choice Requires="x14">
            <control shapeId="24937" r:id="rId60" name="Drop Down 361">
              <controlPr defaultSize="0" autoFill="0" autoLine="0" autoPict="0">
                <anchor moveWithCells="1" sizeWithCells="1">
                  <from>
                    <xdr:col>1</xdr:col>
                    <xdr:colOff>1112520</xdr:colOff>
                    <xdr:row>52</xdr:row>
                    <xdr:rowOff>7620</xdr:rowOff>
                  </from>
                  <to>
                    <xdr:col>2</xdr:col>
                    <xdr:colOff>906780</xdr:colOff>
                    <xdr:row>52</xdr:row>
                    <xdr:rowOff>259080</xdr:rowOff>
                  </to>
                </anchor>
              </controlPr>
            </control>
          </mc:Choice>
        </mc:AlternateContent>
        <mc:AlternateContent xmlns:mc="http://schemas.openxmlformats.org/markup-compatibility/2006">
          <mc:Choice Requires="x14">
            <control shapeId="24938" r:id="rId61" name="Drop Down 362">
              <controlPr defaultSize="0" autoFill="0" autoLine="0" autoPict="0">
                <anchor moveWithCells="1" sizeWithCells="1">
                  <from>
                    <xdr:col>2</xdr:col>
                    <xdr:colOff>182880</xdr:colOff>
                    <xdr:row>50</xdr:row>
                    <xdr:rowOff>7620</xdr:rowOff>
                  </from>
                  <to>
                    <xdr:col>2</xdr:col>
                    <xdr:colOff>906780</xdr:colOff>
                    <xdr:row>50</xdr:row>
                    <xdr:rowOff>259080</xdr:rowOff>
                  </to>
                </anchor>
              </controlPr>
            </control>
          </mc:Choice>
        </mc:AlternateContent>
        <mc:AlternateContent xmlns:mc="http://schemas.openxmlformats.org/markup-compatibility/2006">
          <mc:Choice Requires="x14">
            <control shapeId="24939" r:id="rId62" name="Rozbalovací seznam 19">
              <controlPr defaultSize="0" autoFill="0" autoLine="0" autoPict="0">
                <anchor moveWithCells="1" sizeWithCells="1">
                  <from>
                    <xdr:col>1</xdr:col>
                    <xdr:colOff>182880</xdr:colOff>
                    <xdr:row>53</xdr:row>
                    <xdr:rowOff>7620</xdr:rowOff>
                  </from>
                  <to>
                    <xdr:col>1</xdr:col>
                    <xdr:colOff>1287780</xdr:colOff>
                    <xdr:row>53</xdr:row>
                    <xdr:rowOff>7620</xdr:rowOff>
                  </to>
                </anchor>
              </controlPr>
            </control>
          </mc:Choice>
        </mc:AlternateContent>
        <mc:AlternateContent xmlns:mc="http://schemas.openxmlformats.org/markup-compatibility/2006">
          <mc:Choice Requires="x14">
            <control shapeId="24940" r:id="rId63" name="Drop Down 364">
              <controlPr defaultSize="0" autoFill="0" autoLine="0" autoPict="0">
                <anchor moveWithCells="1" sizeWithCells="1">
                  <from>
                    <xdr:col>1</xdr:col>
                    <xdr:colOff>1325880</xdr:colOff>
                    <xdr:row>53</xdr:row>
                    <xdr:rowOff>7620</xdr:rowOff>
                  </from>
                  <to>
                    <xdr:col>2</xdr:col>
                    <xdr:colOff>541020</xdr:colOff>
                    <xdr:row>53</xdr:row>
                    <xdr:rowOff>7620</xdr:rowOff>
                  </to>
                </anchor>
              </controlPr>
            </control>
          </mc:Choice>
        </mc:AlternateContent>
        <mc:AlternateContent xmlns:mc="http://schemas.openxmlformats.org/markup-compatibility/2006">
          <mc:Choice Requires="x14">
            <control shapeId="24941" r:id="rId64" name="Drop Down 365">
              <controlPr defaultSize="0" autoFill="0" autoLine="0" autoPict="0">
                <anchor moveWithCells="1" sizeWithCells="1">
                  <from>
                    <xdr:col>1</xdr:col>
                    <xdr:colOff>1112520</xdr:colOff>
                    <xdr:row>55</xdr:row>
                    <xdr:rowOff>7620</xdr:rowOff>
                  </from>
                  <to>
                    <xdr:col>2</xdr:col>
                    <xdr:colOff>906780</xdr:colOff>
                    <xdr:row>55</xdr:row>
                    <xdr:rowOff>259080</xdr:rowOff>
                  </to>
                </anchor>
              </controlPr>
            </control>
          </mc:Choice>
        </mc:AlternateContent>
        <mc:AlternateContent xmlns:mc="http://schemas.openxmlformats.org/markup-compatibility/2006">
          <mc:Choice Requires="x14">
            <control shapeId="24942" r:id="rId65" name="Drop Down 366">
              <controlPr defaultSize="0" autoFill="0" autoLine="0" autoPict="0">
                <anchor moveWithCells="1" sizeWithCells="1">
                  <from>
                    <xdr:col>2</xdr:col>
                    <xdr:colOff>182880</xdr:colOff>
                    <xdr:row>53</xdr:row>
                    <xdr:rowOff>7620</xdr:rowOff>
                  </from>
                  <to>
                    <xdr:col>2</xdr:col>
                    <xdr:colOff>906780</xdr:colOff>
                    <xdr:row>53</xdr:row>
                    <xdr:rowOff>259080</xdr:rowOff>
                  </to>
                </anchor>
              </controlPr>
            </control>
          </mc:Choice>
        </mc:AlternateContent>
        <mc:AlternateContent xmlns:mc="http://schemas.openxmlformats.org/markup-compatibility/2006">
          <mc:Choice Requires="x14">
            <control shapeId="24943" r:id="rId66" name="Rozbalovací seznam 19">
              <controlPr defaultSize="0" autoFill="0" autoLine="0" autoPict="0">
                <anchor moveWithCells="1" sizeWithCells="1">
                  <from>
                    <xdr:col>1</xdr:col>
                    <xdr:colOff>182880</xdr:colOff>
                    <xdr:row>56</xdr:row>
                    <xdr:rowOff>7620</xdr:rowOff>
                  </from>
                  <to>
                    <xdr:col>1</xdr:col>
                    <xdr:colOff>1287780</xdr:colOff>
                    <xdr:row>56</xdr:row>
                    <xdr:rowOff>7620</xdr:rowOff>
                  </to>
                </anchor>
              </controlPr>
            </control>
          </mc:Choice>
        </mc:AlternateContent>
        <mc:AlternateContent xmlns:mc="http://schemas.openxmlformats.org/markup-compatibility/2006">
          <mc:Choice Requires="x14">
            <control shapeId="24944" r:id="rId67" name="Drop Down 368">
              <controlPr defaultSize="0" autoFill="0" autoLine="0" autoPict="0">
                <anchor moveWithCells="1" sizeWithCells="1">
                  <from>
                    <xdr:col>1</xdr:col>
                    <xdr:colOff>1325880</xdr:colOff>
                    <xdr:row>56</xdr:row>
                    <xdr:rowOff>7620</xdr:rowOff>
                  </from>
                  <to>
                    <xdr:col>2</xdr:col>
                    <xdr:colOff>541020</xdr:colOff>
                    <xdr:row>56</xdr:row>
                    <xdr:rowOff>7620</xdr:rowOff>
                  </to>
                </anchor>
              </controlPr>
            </control>
          </mc:Choice>
        </mc:AlternateContent>
        <mc:AlternateContent xmlns:mc="http://schemas.openxmlformats.org/markup-compatibility/2006">
          <mc:Choice Requires="x14">
            <control shapeId="24945" r:id="rId68" name="Drop Down 369">
              <controlPr defaultSize="0" autoFill="0" autoLine="0" autoPict="0">
                <anchor moveWithCells="1" sizeWithCells="1">
                  <from>
                    <xdr:col>1</xdr:col>
                    <xdr:colOff>1112520</xdr:colOff>
                    <xdr:row>58</xdr:row>
                    <xdr:rowOff>7620</xdr:rowOff>
                  </from>
                  <to>
                    <xdr:col>2</xdr:col>
                    <xdr:colOff>906780</xdr:colOff>
                    <xdr:row>58</xdr:row>
                    <xdr:rowOff>259080</xdr:rowOff>
                  </to>
                </anchor>
              </controlPr>
            </control>
          </mc:Choice>
        </mc:AlternateContent>
        <mc:AlternateContent xmlns:mc="http://schemas.openxmlformats.org/markup-compatibility/2006">
          <mc:Choice Requires="x14">
            <control shapeId="24946" r:id="rId69" name="Drop Down 370">
              <controlPr defaultSize="0" autoFill="0" autoLine="0" autoPict="0">
                <anchor moveWithCells="1" sizeWithCells="1">
                  <from>
                    <xdr:col>2</xdr:col>
                    <xdr:colOff>182880</xdr:colOff>
                    <xdr:row>56</xdr:row>
                    <xdr:rowOff>7620</xdr:rowOff>
                  </from>
                  <to>
                    <xdr:col>2</xdr:col>
                    <xdr:colOff>906780</xdr:colOff>
                    <xdr:row>56</xdr:row>
                    <xdr:rowOff>259080</xdr:rowOff>
                  </to>
                </anchor>
              </controlPr>
            </control>
          </mc:Choice>
        </mc:AlternateContent>
        <mc:AlternateContent xmlns:mc="http://schemas.openxmlformats.org/markup-compatibility/2006">
          <mc:Choice Requires="x14">
            <control shapeId="24947" r:id="rId70" name="Rozbalovací seznam 19">
              <controlPr defaultSize="0" autoFill="0" autoLine="0" autoPict="0">
                <anchor moveWithCells="1" sizeWithCells="1">
                  <from>
                    <xdr:col>1</xdr:col>
                    <xdr:colOff>182880</xdr:colOff>
                    <xdr:row>59</xdr:row>
                    <xdr:rowOff>7620</xdr:rowOff>
                  </from>
                  <to>
                    <xdr:col>1</xdr:col>
                    <xdr:colOff>1287780</xdr:colOff>
                    <xdr:row>59</xdr:row>
                    <xdr:rowOff>7620</xdr:rowOff>
                  </to>
                </anchor>
              </controlPr>
            </control>
          </mc:Choice>
        </mc:AlternateContent>
        <mc:AlternateContent xmlns:mc="http://schemas.openxmlformats.org/markup-compatibility/2006">
          <mc:Choice Requires="x14">
            <control shapeId="24948" r:id="rId71" name="Drop Down 372">
              <controlPr defaultSize="0" autoFill="0" autoLine="0" autoPict="0">
                <anchor moveWithCells="1" sizeWithCells="1">
                  <from>
                    <xdr:col>1</xdr:col>
                    <xdr:colOff>1325880</xdr:colOff>
                    <xdr:row>59</xdr:row>
                    <xdr:rowOff>7620</xdr:rowOff>
                  </from>
                  <to>
                    <xdr:col>2</xdr:col>
                    <xdr:colOff>541020</xdr:colOff>
                    <xdr:row>59</xdr:row>
                    <xdr:rowOff>7620</xdr:rowOff>
                  </to>
                </anchor>
              </controlPr>
            </control>
          </mc:Choice>
        </mc:AlternateContent>
        <mc:AlternateContent xmlns:mc="http://schemas.openxmlformats.org/markup-compatibility/2006">
          <mc:Choice Requires="x14">
            <control shapeId="24949" r:id="rId72" name="Drop Down 373">
              <controlPr defaultSize="0" autoFill="0" autoLine="0" autoPict="0">
                <anchor moveWithCells="1" sizeWithCells="1">
                  <from>
                    <xdr:col>1</xdr:col>
                    <xdr:colOff>1112520</xdr:colOff>
                    <xdr:row>61</xdr:row>
                    <xdr:rowOff>7620</xdr:rowOff>
                  </from>
                  <to>
                    <xdr:col>2</xdr:col>
                    <xdr:colOff>906780</xdr:colOff>
                    <xdr:row>61</xdr:row>
                    <xdr:rowOff>259080</xdr:rowOff>
                  </to>
                </anchor>
              </controlPr>
            </control>
          </mc:Choice>
        </mc:AlternateContent>
        <mc:AlternateContent xmlns:mc="http://schemas.openxmlformats.org/markup-compatibility/2006">
          <mc:Choice Requires="x14">
            <control shapeId="24950" r:id="rId73" name="Drop Down 374">
              <controlPr defaultSize="0" autoFill="0" autoLine="0" autoPict="0">
                <anchor moveWithCells="1" sizeWithCells="1">
                  <from>
                    <xdr:col>2</xdr:col>
                    <xdr:colOff>182880</xdr:colOff>
                    <xdr:row>59</xdr:row>
                    <xdr:rowOff>7620</xdr:rowOff>
                  </from>
                  <to>
                    <xdr:col>2</xdr:col>
                    <xdr:colOff>906780</xdr:colOff>
                    <xdr:row>59</xdr:row>
                    <xdr:rowOff>259080</xdr:rowOff>
                  </to>
                </anchor>
              </controlPr>
            </control>
          </mc:Choice>
        </mc:AlternateContent>
        <mc:AlternateContent xmlns:mc="http://schemas.openxmlformats.org/markup-compatibility/2006">
          <mc:Choice Requires="x14">
            <control shapeId="24951" r:id="rId74" name="Rozbalovací seznam 19">
              <controlPr defaultSize="0" autoFill="0" autoLine="0" autoPict="0">
                <anchor moveWithCells="1" sizeWithCells="1">
                  <from>
                    <xdr:col>1</xdr:col>
                    <xdr:colOff>182880</xdr:colOff>
                    <xdr:row>62</xdr:row>
                    <xdr:rowOff>7620</xdr:rowOff>
                  </from>
                  <to>
                    <xdr:col>1</xdr:col>
                    <xdr:colOff>1287780</xdr:colOff>
                    <xdr:row>62</xdr:row>
                    <xdr:rowOff>7620</xdr:rowOff>
                  </to>
                </anchor>
              </controlPr>
            </control>
          </mc:Choice>
        </mc:AlternateContent>
        <mc:AlternateContent xmlns:mc="http://schemas.openxmlformats.org/markup-compatibility/2006">
          <mc:Choice Requires="x14">
            <control shapeId="24952" r:id="rId75" name="Drop Down 376">
              <controlPr defaultSize="0" autoFill="0" autoLine="0" autoPict="0">
                <anchor moveWithCells="1" sizeWithCells="1">
                  <from>
                    <xdr:col>1</xdr:col>
                    <xdr:colOff>1325880</xdr:colOff>
                    <xdr:row>62</xdr:row>
                    <xdr:rowOff>7620</xdr:rowOff>
                  </from>
                  <to>
                    <xdr:col>2</xdr:col>
                    <xdr:colOff>541020</xdr:colOff>
                    <xdr:row>62</xdr:row>
                    <xdr:rowOff>7620</xdr:rowOff>
                  </to>
                </anchor>
              </controlPr>
            </control>
          </mc:Choice>
        </mc:AlternateContent>
        <mc:AlternateContent xmlns:mc="http://schemas.openxmlformats.org/markup-compatibility/2006">
          <mc:Choice Requires="x14">
            <control shapeId="24953" r:id="rId76" name="Drop Down 377">
              <controlPr defaultSize="0" autoFill="0" autoLine="0" autoPict="0">
                <anchor moveWithCells="1" sizeWithCells="1">
                  <from>
                    <xdr:col>1</xdr:col>
                    <xdr:colOff>1112520</xdr:colOff>
                    <xdr:row>64</xdr:row>
                    <xdr:rowOff>7620</xdr:rowOff>
                  </from>
                  <to>
                    <xdr:col>2</xdr:col>
                    <xdr:colOff>906780</xdr:colOff>
                    <xdr:row>64</xdr:row>
                    <xdr:rowOff>259080</xdr:rowOff>
                  </to>
                </anchor>
              </controlPr>
            </control>
          </mc:Choice>
        </mc:AlternateContent>
        <mc:AlternateContent xmlns:mc="http://schemas.openxmlformats.org/markup-compatibility/2006">
          <mc:Choice Requires="x14">
            <control shapeId="24954" r:id="rId77" name="Drop Down 378">
              <controlPr defaultSize="0" autoFill="0" autoLine="0" autoPict="0">
                <anchor moveWithCells="1" sizeWithCells="1">
                  <from>
                    <xdr:col>2</xdr:col>
                    <xdr:colOff>182880</xdr:colOff>
                    <xdr:row>62</xdr:row>
                    <xdr:rowOff>7620</xdr:rowOff>
                  </from>
                  <to>
                    <xdr:col>2</xdr:col>
                    <xdr:colOff>906780</xdr:colOff>
                    <xdr:row>62</xdr:row>
                    <xdr:rowOff>259080</xdr:rowOff>
                  </to>
                </anchor>
              </controlPr>
            </control>
          </mc:Choice>
        </mc:AlternateContent>
        <mc:AlternateContent xmlns:mc="http://schemas.openxmlformats.org/markup-compatibility/2006">
          <mc:Choice Requires="x14">
            <control shapeId="24955" r:id="rId78" name="Rozbalovací seznam 19">
              <controlPr defaultSize="0" autoFill="0" autoLine="0" autoPict="0">
                <anchor moveWithCells="1" sizeWithCells="1">
                  <from>
                    <xdr:col>1</xdr:col>
                    <xdr:colOff>182880</xdr:colOff>
                    <xdr:row>65</xdr:row>
                    <xdr:rowOff>7620</xdr:rowOff>
                  </from>
                  <to>
                    <xdr:col>1</xdr:col>
                    <xdr:colOff>1287780</xdr:colOff>
                    <xdr:row>65</xdr:row>
                    <xdr:rowOff>7620</xdr:rowOff>
                  </to>
                </anchor>
              </controlPr>
            </control>
          </mc:Choice>
        </mc:AlternateContent>
        <mc:AlternateContent xmlns:mc="http://schemas.openxmlformats.org/markup-compatibility/2006">
          <mc:Choice Requires="x14">
            <control shapeId="24956" r:id="rId79" name="Drop Down 380">
              <controlPr defaultSize="0" autoFill="0" autoLine="0" autoPict="0">
                <anchor moveWithCells="1" sizeWithCells="1">
                  <from>
                    <xdr:col>1</xdr:col>
                    <xdr:colOff>1325880</xdr:colOff>
                    <xdr:row>65</xdr:row>
                    <xdr:rowOff>7620</xdr:rowOff>
                  </from>
                  <to>
                    <xdr:col>2</xdr:col>
                    <xdr:colOff>541020</xdr:colOff>
                    <xdr:row>65</xdr:row>
                    <xdr:rowOff>7620</xdr:rowOff>
                  </to>
                </anchor>
              </controlPr>
            </control>
          </mc:Choice>
        </mc:AlternateContent>
        <mc:AlternateContent xmlns:mc="http://schemas.openxmlformats.org/markup-compatibility/2006">
          <mc:Choice Requires="x14">
            <control shapeId="24957" r:id="rId80" name="Drop Down 381">
              <controlPr defaultSize="0" autoFill="0" autoLine="0" autoPict="0">
                <anchor moveWithCells="1" sizeWithCells="1">
                  <from>
                    <xdr:col>1</xdr:col>
                    <xdr:colOff>1112520</xdr:colOff>
                    <xdr:row>67</xdr:row>
                    <xdr:rowOff>7620</xdr:rowOff>
                  </from>
                  <to>
                    <xdr:col>2</xdr:col>
                    <xdr:colOff>906780</xdr:colOff>
                    <xdr:row>67</xdr:row>
                    <xdr:rowOff>259080</xdr:rowOff>
                  </to>
                </anchor>
              </controlPr>
            </control>
          </mc:Choice>
        </mc:AlternateContent>
        <mc:AlternateContent xmlns:mc="http://schemas.openxmlformats.org/markup-compatibility/2006">
          <mc:Choice Requires="x14">
            <control shapeId="24958" r:id="rId81" name="Drop Down 382">
              <controlPr defaultSize="0" autoFill="0" autoLine="0" autoPict="0">
                <anchor moveWithCells="1" sizeWithCells="1">
                  <from>
                    <xdr:col>2</xdr:col>
                    <xdr:colOff>182880</xdr:colOff>
                    <xdr:row>65</xdr:row>
                    <xdr:rowOff>7620</xdr:rowOff>
                  </from>
                  <to>
                    <xdr:col>2</xdr:col>
                    <xdr:colOff>906780</xdr:colOff>
                    <xdr:row>65</xdr:row>
                    <xdr:rowOff>259080</xdr:rowOff>
                  </to>
                </anchor>
              </controlPr>
            </control>
          </mc:Choice>
        </mc:AlternateContent>
        <mc:AlternateContent xmlns:mc="http://schemas.openxmlformats.org/markup-compatibility/2006">
          <mc:Choice Requires="x14">
            <control shapeId="24959" r:id="rId82" name="Rozbalovací seznam 19">
              <controlPr defaultSize="0" autoFill="0" autoLine="0" autoPict="0">
                <anchor moveWithCells="1" sizeWithCells="1">
                  <from>
                    <xdr:col>1</xdr:col>
                    <xdr:colOff>182880</xdr:colOff>
                    <xdr:row>68</xdr:row>
                    <xdr:rowOff>7620</xdr:rowOff>
                  </from>
                  <to>
                    <xdr:col>1</xdr:col>
                    <xdr:colOff>1287780</xdr:colOff>
                    <xdr:row>68</xdr:row>
                    <xdr:rowOff>7620</xdr:rowOff>
                  </to>
                </anchor>
              </controlPr>
            </control>
          </mc:Choice>
        </mc:AlternateContent>
        <mc:AlternateContent xmlns:mc="http://schemas.openxmlformats.org/markup-compatibility/2006">
          <mc:Choice Requires="x14">
            <control shapeId="24960" r:id="rId83" name="Drop Down 384">
              <controlPr defaultSize="0" autoFill="0" autoLine="0" autoPict="0">
                <anchor moveWithCells="1" sizeWithCells="1">
                  <from>
                    <xdr:col>1</xdr:col>
                    <xdr:colOff>1325880</xdr:colOff>
                    <xdr:row>68</xdr:row>
                    <xdr:rowOff>7620</xdr:rowOff>
                  </from>
                  <to>
                    <xdr:col>2</xdr:col>
                    <xdr:colOff>541020</xdr:colOff>
                    <xdr:row>68</xdr:row>
                    <xdr:rowOff>7620</xdr:rowOff>
                  </to>
                </anchor>
              </controlPr>
            </control>
          </mc:Choice>
        </mc:AlternateContent>
        <mc:AlternateContent xmlns:mc="http://schemas.openxmlformats.org/markup-compatibility/2006">
          <mc:Choice Requires="x14">
            <control shapeId="24961" r:id="rId84" name="Drop Down 385">
              <controlPr defaultSize="0" autoFill="0" autoLine="0" autoPict="0">
                <anchor moveWithCells="1" sizeWithCells="1">
                  <from>
                    <xdr:col>1</xdr:col>
                    <xdr:colOff>1112520</xdr:colOff>
                    <xdr:row>70</xdr:row>
                    <xdr:rowOff>7620</xdr:rowOff>
                  </from>
                  <to>
                    <xdr:col>2</xdr:col>
                    <xdr:colOff>906780</xdr:colOff>
                    <xdr:row>70</xdr:row>
                    <xdr:rowOff>259080</xdr:rowOff>
                  </to>
                </anchor>
              </controlPr>
            </control>
          </mc:Choice>
        </mc:AlternateContent>
        <mc:AlternateContent xmlns:mc="http://schemas.openxmlformats.org/markup-compatibility/2006">
          <mc:Choice Requires="x14">
            <control shapeId="24962" r:id="rId85" name="Drop Down 386">
              <controlPr defaultSize="0" autoFill="0" autoLine="0" autoPict="0">
                <anchor moveWithCells="1" sizeWithCells="1">
                  <from>
                    <xdr:col>2</xdr:col>
                    <xdr:colOff>182880</xdr:colOff>
                    <xdr:row>68</xdr:row>
                    <xdr:rowOff>7620</xdr:rowOff>
                  </from>
                  <to>
                    <xdr:col>2</xdr:col>
                    <xdr:colOff>906780</xdr:colOff>
                    <xdr:row>68</xdr:row>
                    <xdr:rowOff>259080</xdr:rowOff>
                  </to>
                </anchor>
              </controlPr>
            </control>
          </mc:Choice>
        </mc:AlternateContent>
        <mc:AlternateContent xmlns:mc="http://schemas.openxmlformats.org/markup-compatibility/2006">
          <mc:Choice Requires="x14">
            <control shapeId="24963" r:id="rId86" name="Rozbalovací seznam 19">
              <controlPr defaultSize="0" autoFill="0" autoLine="0" autoPict="0">
                <anchor moveWithCells="1" sizeWithCells="1">
                  <from>
                    <xdr:col>1</xdr:col>
                    <xdr:colOff>182880</xdr:colOff>
                    <xdr:row>71</xdr:row>
                    <xdr:rowOff>7620</xdr:rowOff>
                  </from>
                  <to>
                    <xdr:col>1</xdr:col>
                    <xdr:colOff>1287780</xdr:colOff>
                    <xdr:row>71</xdr:row>
                    <xdr:rowOff>7620</xdr:rowOff>
                  </to>
                </anchor>
              </controlPr>
            </control>
          </mc:Choice>
        </mc:AlternateContent>
        <mc:AlternateContent xmlns:mc="http://schemas.openxmlformats.org/markup-compatibility/2006">
          <mc:Choice Requires="x14">
            <control shapeId="24964" r:id="rId87" name="Drop Down 388">
              <controlPr defaultSize="0" autoFill="0" autoLine="0" autoPict="0">
                <anchor moveWithCells="1" sizeWithCells="1">
                  <from>
                    <xdr:col>1</xdr:col>
                    <xdr:colOff>1325880</xdr:colOff>
                    <xdr:row>71</xdr:row>
                    <xdr:rowOff>7620</xdr:rowOff>
                  </from>
                  <to>
                    <xdr:col>2</xdr:col>
                    <xdr:colOff>541020</xdr:colOff>
                    <xdr:row>71</xdr:row>
                    <xdr:rowOff>7620</xdr:rowOff>
                  </to>
                </anchor>
              </controlPr>
            </control>
          </mc:Choice>
        </mc:AlternateContent>
        <mc:AlternateContent xmlns:mc="http://schemas.openxmlformats.org/markup-compatibility/2006">
          <mc:Choice Requires="x14">
            <control shapeId="24965" r:id="rId88" name="Drop Down 389">
              <controlPr defaultSize="0" autoFill="0" autoLine="0" autoPict="0">
                <anchor moveWithCells="1" sizeWithCells="1">
                  <from>
                    <xdr:col>1</xdr:col>
                    <xdr:colOff>1112520</xdr:colOff>
                    <xdr:row>73</xdr:row>
                    <xdr:rowOff>7620</xdr:rowOff>
                  </from>
                  <to>
                    <xdr:col>2</xdr:col>
                    <xdr:colOff>906780</xdr:colOff>
                    <xdr:row>73</xdr:row>
                    <xdr:rowOff>259080</xdr:rowOff>
                  </to>
                </anchor>
              </controlPr>
            </control>
          </mc:Choice>
        </mc:AlternateContent>
        <mc:AlternateContent xmlns:mc="http://schemas.openxmlformats.org/markup-compatibility/2006">
          <mc:Choice Requires="x14">
            <control shapeId="24966" r:id="rId89" name="Drop Down 390">
              <controlPr defaultSize="0" autoFill="0" autoLine="0" autoPict="0">
                <anchor moveWithCells="1" sizeWithCells="1">
                  <from>
                    <xdr:col>2</xdr:col>
                    <xdr:colOff>182880</xdr:colOff>
                    <xdr:row>71</xdr:row>
                    <xdr:rowOff>7620</xdr:rowOff>
                  </from>
                  <to>
                    <xdr:col>2</xdr:col>
                    <xdr:colOff>906780</xdr:colOff>
                    <xdr:row>71</xdr:row>
                    <xdr:rowOff>259080</xdr:rowOff>
                  </to>
                </anchor>
              </controlPr>
            </control>
          </mc:Choice>
        </mc:AlternateContent>
        <mc:AlternateContent xmlns:mc="http://schemas.openxmlformats.org/markup-compatibility/2006">
          <mc:Choice Requires="x14">
            <control shapeId="24967" r:id="rId90" name="Rozbalovací seznam 19">
              <controlPr defaultSize="0" autoFill="0" autoLine="0" autoPict="0">
                <anchor moveWithCells="1" sizeWithCells="1">
                  <from>
                    <xdr:col>1</xdr:col>
                    <xdr:colOff>182880</xdr:colOff>
                    <xdr:row>74</xdr:row>
                    <xdr:rowOff>7620</xdr:rowOff>
                  </from>
                  <to>
                    <xdr:col>1</xdr:col>
                    <xdr:colOff>1287780</xdr:colOff>
                    <xdr:row>74</xdr:row>
                    <xdr:rowOff>7620</xdr:rowOff>
                  </to>
                </anchor>
              </controlPr>
            </control>
          </mc:Choice>
        </mc:AlternateContent>
        <mc:AlternateContent xmlns:mc="http://schemas.openxmlformats.org/markup-compatibility/2006">
          <mc:Choice Requires="x14">
            <control shapeId="24968" r:id="rId91" name="Drop Down 392">
              <controlPr defaultSize="0" autoFill="0" autoLine="0" autoPict="0">
                <anchor moveWithCells="1" sizeWithCells="1">
                  <from>
                    <xdr:col>1</xdr:col>
                    <xdr:colOff>1325880</xdr:colOff>
                    <xdr:row>74</xdr:row>
                    <xdr:rowOff>7620</xdr:rowOff>
                  </from>
                  <to>
                    <xdr:col>2</xdr:col>
                    <xdr:colOff>541020</xdr:colOff>
                    <xdr:row>74</xdr:row>
                    <xdr:rowOff>7620</xdr:rowOff>
                  </to>
                </anchor>
              </controlPr>
            </control>
          </mc:Choice>
        </mc:AlternateContent>
        <mc:AlternateContent xmlns:mc="http://schemas.openxmlformats.org/markup-compatibility/2006">
          <mc:Choice Requires="x14">
            <control shapeId="24969" r:id="rId92" name="Drop Down 393">
              <controlPr defaultSize="0" autoFill="0" autoLine="0" autoPict="0">
                <anchor moveWithCells="1" sizeWithCells="1">
                  <from>
                    <xdr:col>1</xdr:col>
                    <xdr:colOff>1112520</xdr:colOff>
                    <xdr:row>76</xdr:row>
                    <xdr:rowOff>7620</xdr:rowOff>
                  </from>
                  <to>
                    <xdr:col>2</xdr:col>
                    <xdr:colOff>906780</xdr:colOff>
                    <xdr:row>76</xdr:row>
                    <xdr:rowOff>259080</xdr:rowOff>
                  </to>
                </anchor>
              </controlPr>
            </control>
          </mc:Choice>
        </mc:AlternateContent>
        <mc:AlternateContent xmlns:mc="http://schemas.openxmlformats.org/markup-compatibility/2006">
          <mc:Choice Requires="x14">
            <control shapeId="24970" r:id="rId93" name="Drop Down 394">
              <controlPr defaultSize="0" autoFill="0" autoLine="0" autoPict="0">
                <anchor moveWithCells="1" sizeWithCells="1">
                  <from>
                    <xdr:col>2</xdr:col>
                    <xdr:colOff>182880</xdr:colOff>
                    <xdr:row>74</xdr:row>
                    <xdr:rowOff>7620</xdr:rowOff>
                  </from>
                  <to>
                    <xdr:col>2</xdr:col>
                    <xdr:colOff>906780</xdr:colOff>
                    <xdr:row>74</xdr:row>
                    <xdr:rowOff>259080</xdr:rowOff>
                  </to>
                </anchor>
              </controlPr>
            </control>
          </mc:Choice>
        </mc:AlternateContent>
        <mc:AlternateContent xmlns:mc="http://schemas.openxmlformats.org/markup-compatibility/2006">
          <mc:Choice Requires="x14">
            <control shapeId="24971" r:id="rId94" name="Rozbalovací seznam 19">
              <controlPr defaultSize="0" autoFill="0" autoLine="0" autoPict="0">
                <anchor moveWithCells="1" sizeWithCells="1">
                  <from>
                    <xdr:col>1</xdr:col>
                    <xdr:colOff>182880</xdr:colOff>
                    <xdr:row>77</xdr:row>
                    <xdr:rowOff>7620</xdr:rowOff>
                  </from>
                  <to>
                    <xdr:col>1</xdr:col>
                    <xdr:colOff>1287780</xdr:colOff>
                    <xdr:row>77</xdr:row>
                    <xdr:rowOff>7620</xdr:rowOff>
                  </to>
                </anchor>
              </controlPr>
            </control>
          </mc:Choice>
        </mc:AlternateContent>
        <mc:AlternateContent xmlns:mc="http://schemas.openxmlformats.org/markup-compatibility/2006">
          <mc:Choice Requires="x14">
            <control shapeId="24972" r:id="rId95" name="Drop Down 396">
              <controlPr defaultSize="0" autoFill="0" autoLine="0" autoPict="0">
                <anchor moveWithCells="1" sizeWithCells="1">
                  <from>
                    <xdr:col>1</xdr:col>
                    <xdr:colOff>1325880</xdr:colOff>
                    <xdr:row>77</xdr:row>
                    <xdr:rowOff>7620</xdr:rowOff>
                  </from>
                  <to>
                    <xdr:col>2</xdr:col>
                    <xdr:colOff>541020</xdr:colOff>
                    <xdr:row>77</xdr:row>
                    <xdr:rowOff>7620</xdr:rowOff>
                  </to>
                </anchor>
              </controlPr>
            </control>
          </mc:Choice>
        </mc:AlternateContent>
        <mc:AlternateContent xmlns:mc="http://schemas.openxmlformats.org/markup-compatibility/2006">
          <mc:Choice Requires="x14">
            <control shapeId="24973" r:id="rId96" name="Drop Down 397">
              <controlPr defaultSize="0" autoFill="0" autoLine="0" autoPict="0">
                <anchor moveWithCells="1" sizeWithCells="1">
                  <from>
                    <xdr:col>1</xdr:col>
                    <xdr:colOff>1112520</xdr:colOff>
                    <xdr:row>79</xdr:row>
                    <xdr:rowOff>7620</xdr:rowOff>
                  </from>
                  <to>
                    <xdr:col>2</xdr:col>
                    <xdr:colOff>906780</xdr:colOff>
                    <xdr:row>79</xdr:row>
                    <xdr:rowOff>259080</xdr:rowOff>
                  </to>
                </anchor>
              </controlPr>
            </control>
          </mc:Choice>
        </mc:AlternateContent>
        <mc:AlternateContent xmlns:mc="http://schemas.openxmlformats.org/markup-compatibility/2006">
          <mc:Choice Requires="x14">
            <control shapeId="24974" r:id="rId97" name="Drop Down 398">
              <controlPr defaultSize="0" autoFill="0" autoLine="0" autoPict="0">
                <anchor moveWithCells="1" sizeWithCells="1">
                  <from>
                    <xdr:col>2</xdr:col>
                    <xdr:colOff>182880</xdr:colOff>
                    <xdr:row>77</xdr:row>
                    <xdr:rowOff>7620</xdr:rowOff>
                  </from>
                  <to>
                    <xdr:col>2</xdr:col>
                    <xdr:colOff>906780</xdr:colOff>
                    <xdr:row>77</xdr:row>
                    <xdr:rowOff>259080</xdr:rowOff>
                  </to>
                </anchor>
              </controlPr>
            </control>
          </mc:Choice>
        </mc:AlternateContent>
        <mc:AlternateContent xmlns:mc="http://schemas.openxmlformats.org/markup-compatibility/2006">
          <mc:Choice Requires="x14">
            <control shapeId="24975" r:id="rId98" name="Rozbalovací seznam 19">
              <controlPr defaultSize="0" autoFill="0" autoLine="0" autoPict="0">
                <anchor moveWithCells="1" sizeWithCells="1">
                  <from>
                    <xdr:col>1</xdr:col>
                    <xdr:colOff>182880</xdr:colOff>
                    <xdr:row>80</xdr:row>
                    <xdr:rowOff>7620</xdr:rowOff>
                  </from>
                  <to>
                    <xdr:col>1</xdr:col>
                    <xdr:colOff>1287780</xdr:colOff>
                    <xdr:row>80</xdr:row>
                    <xdr:rowOff>7620</xdr:rowOff>
                  </to>
                </anchor>
              </controlPr>
            </control>
          </mc:Choice>
        </mc:AlternateContent>
        <mc:AlternateContent xmlns:mc="http://schemas.openxmlformats.org/markup-compatibility/2006">
          <mc:Choice Requires="x14">
            <control shapeId="24976" r:id="rId99" name="Drop Down 400">
              <controlPr defaultSize="0" autoFill="0" autoLine="0" autoPict="0">
                <anchor moveWithCells="1" sizeWithCells="1">
                  <from>
                    <xdr:col>1</xdr:col>
                    <xdr:colOff>1325880</xdr:colOff>
                    <xdr:row>80</xdr:row>
                    <xdr:rowOff>7620</xdr:rowOff>
                  </from>
                  <to>
                    <xdr:col>2</xdr:col>
                    <xdr:colOff>541020</xdr:colOff>
                    <xdr:row>80</xdr:row>
                    <xdr:rowOff>7620</xdr:rowOff>
                  </to>
                </anchor>
              </controlPr>
            </control>
          </mc:Choice>
        </mc:AlternateContent>
        <mc:AlternateContent xmlns:mc="http://schemas.openxmlformats.org/markup-compatibility/2006">
          <mc:Choice Requires="x14">
            <control shapeId="24977" r:id="rId100" name="Drop Down 401">
              <controlPr defaultSize="0" autoFill="0" autoLine="0" autoPict="0">
                <anchor moveWithCells="1" sizeWithCells="1">
                  <from>
                    <xdr:col>1</xdr:col>
                    <xdr:colOff>1112520</xdr:colOff>
                    <xdr:row>82</xdr:row>
                    <xdr:rowOff>7620</xdr:rowOff>
                  </from>
                  <to>
                    <xdr:col>2</xdr:col>
                    <xdr:colOff>906780</xdr:colOff>
                    <xdr:row>82</xdr:row>
                    <xdr:rowOff>259080</xdr:rowOff>
                  </to>
                </anchor>
              </controlPr>
            </control>
          </mc:Choice>
        </mc:AlternateContent>
        <mc:AlternateContent xmlns:mc="http://schemas.openxmlformats.org/markup-compatibility/2006">
          <mc:Choice Requires="x14">
            <control shapeId="24978" r:id="rId101" name="Drop Down 402">
              <controlPr defaultSize="0" autoFill="0" autoLine="0" autoPict="0">
                <anchor moveWithCells="1" sizeWithCells="1">
                  <from>
                    <xdr:col>2</xdr:col>
                    <xdr:colOff>182880</xdr:colOff>
                    <xdr:row>80</xdr:row>
                    <xdr:rowOff>7620</xdr:rowOff>
                  </from>
                  <to>
                    <xdr:col>2</xdr:col>
                    <xdr:colOff>906780</xdr:colOff>
                    <xdr:row>80</xdr:row>
                    <xdr:rowOff>259080</xdr:rowOff>
                  </to>
                </anchor>
              </controlPr>
            </control>
          </mc:Choice>
        </mc:AlternateContent>
        <mc:AlternateContent xmlns:mc="http://schemas.openxmlformats.org/markup-compatibility/2006">
          <mc:Choice Requires="x14">
            <control shapeId="24979" r:id="rId102" name="Rozbalovací seznam 19">
              <controlPr defaultSize="0" autoFill="0" autoLine="0" autoPict="0">
                <anchor moveWithCells="1" sizeWithCells="1">
                  <from>
                    <xdr:col>1</xdr:col>
                    <xdr:colOff>182880</xdr:colOff>
                    <xdr:row>83</xdr:row>
                    <xdr:rowOff>7620</xdr:rowOff>
                  </from>
                  <to>
                    <xdr:col>1</xdr:col>
                    <xdr:colOff>1287780</xdr:colOff>
                    <xdr:row>83</xdr:row>
                    <xdr:rowOff>7620</xdr:rowOff>
                  </to>
                </anchor>
              </controlPr>
            </control>
          </mc:Choice>
        </mc:AlternateContent>
        <mc:AlternateContent xmlns:mc="http://schemas.openxmlformats.org/markup-compatibility/2006">
          <mc:Choice Requires="x14">
            <control shapeId="24980" r:id="rId103" name="Drop Down 404">
              <controlPr defaultSize="0" autoFill="0" autoLine="0" autoPict="0">
                <anchor moveWithCells="1" sizeWithCells="1">
                  <from>
                    <xdr:col>1</xdr:col>
                    <xdr:colOff>1325880</xdr:colOff>
                    <xdr:row>83</xdr:row>
                    <xdr:rowOff>7620</xdr:rowOff>
                  </from>
                  <to>
                    <xdr:col>2</xdr:col>
                    <xdr:colOff>541020</xdr:colOff>
                    <xdr:row>83</xdr:row>
                    <xdr:rowOff>7620</xdr:rowOff>
                  </to>
                </anchor>
              </controlPr>
            </control>
          </mc:Choice>
        </mc:AlternateContent>
        <mc:AlternateContent xmlns:mc="http://schemas.openxmlformats.org/markup-compatibility/2006">
          <mc:Choice Requires="x14">
            <control shapeId="24981" r:id="rId104" name="Drop Down 405">
              <controlPr defaultSize="0" autoFill="0" autoLine="0" autoPict="0">
                <anchor moveWithCells="1" sizeWithCells="1">
                  <from>
                    <xdr:col>1</xdr:col>
                    <xdr:colOff>1112520</xdr:colOff>
                    <xdr:row>85</xdr:row>
                    <xdr:rowOff>7620</xdr:rowOff>
                  </from>
                  <to>
                    <xdr:col>2</xdr:col>
                    <xdr:colOff>906780</xdr:colOff>
                    <xdr:row>85</xdr:row>
                    <xdr:rowOff>259080</xdr:rowOff>
                  </to>
                </anchor>
              </controlPr>
            </control>
          </mc:Choice>
        </mc:AlternateContent>
        <mc:AlternateContent xmlns:mc="http://schemas.openxmlformats.org/markup-compatibility/2006">
          <mc:Choice Requires="x14">
            <control shapeId="24982" r:id="rId105" name="Drop Down 406">
              <controlPr defaultSize="0" autoFill="0" autoLine="0" autoPict="0">
                <anchor moveWithCells="1" sizeWithCells="1">
                  <from>
                    <xdr:col>2</xdr:col>
                    <xdr:colOff>182880</xdr:colOff>
                    <xdr:row>83</xdr:row>
                    <xdr:rowOff>7620</xdr:rowOff>
                  </from>
                  <to>
                    <xdr:col>2</xdr:col>
                    <xdr:colOff>906780</xdr:colOff>
                    <xdr:row>83</xdr:row>
                    <xdr:rowOff>259080</xdr:rowOff>
                  </to>
                </anchor>
              </controlPr>
            </control>
          </mc:Choice>
        </mc:AlternateContent>
        <mc:AlternateContent xmlns:mc="http://schemas.openxmlformats.org/markup-compatibility/2006">
          <mc:Choice Requires="x14">
            <control shapeId="24983" r:id="rId106" name="Rozbalovací seznam 19">
              <controlPr defaultSize="0" autoFill="0" autoLine="0" autoPict="0">
                <anchor moveWithCells="1" sizeWithCells="1">
                  <from>
                    <xdr:col>1</xdr:col>
                    <xdr:colOff>182880</xdr:colOff>
                    <xdr:row>86</xdr:row>
                    <xdr:rowOff>7620</xdr:rowOff>
                  </from>
                  <to>
                    <xdr:col>1</xdr:col>
                    <xdr:colOff>1287780</xdr:colOff>
                    <xdr:row>86</xdr:row>
                    <xdr:rowOff>7620</xdr:rowOff>
                  </to>
                </anchor>
              </controlPr>
            </control>
          </mc:Choice>
        </mc:AlternateContent>
        <mc:AlternateContent xmlns:mc="http://schemas.openxmlformats.org/markup-compatibility/2006">
          <mc:Choice Requires="x14">
            <control shapeId="24984" r:id="rId107" name="Drop Down 408">
              <controlPr defaultSize="0" autoFill="0" autoLine="0" autoPict="0">
                <anchor moveWithCells="1" sizeWithCells="1">
                  <from>
                    <xdr:col>1</xdr:col>
                    <xdr:colOff>1325880</xdr:colOff>
                    <xdr:row>86</xdr:row>
                    <xdr:rowOff>7620</xdr:rowOff>
                  </from>
                  <to>
                    <xdr:col>2</xdr:col>
                    <xdr:colOff>541020</xdr:colOff>
                    <xdr:row>86</xdr:row>
                    <xdr:rowOff>7620</xdr:rowOff>
                  </to>
                </anchor>
              </controlPr>
            </control>
          </mc:Choice>
        </mc:AlternateContent>
        <mc:AlternateContent xmlns:mc="http://schemas.openxmlformats.org/markup-compatibility/2006">
          <mc:Choice Requires="x14">
            <control shapeId="24985" r:id="rId108" name="Drop Down 409">
              <controlPr defaultSize="0" autoFill="0" autoLine="0" autoPict="0">
                <anchor moveWithCells="1" sizeWithCells="1">
                  <from>
                    <xdr:col>1</xdr:col>
                    <xdr:colOff>1112520</xdr:colOff>
                    <xdr:row>88</xdr:row>
                    <xdr:rowOff>7620</xdr:rowOff>
                  </from>
                  <to>
                    <xdr:col>2</xdr:col>
                    <xdr:colOff>906780</xdr:colOff>
                    <xdr:row>88</xdr:row>
                    <xdr:rowOff>259080</xdr:rowOff>
                  </to>
                </anchor>
              </controlPr>
            </control>
          </mc:Choice>
        </mc:AlternateContent>
        <mc:AlternateContent xmlns:mc="http://schemas.openxmlformats.org/markup-compatibility/2006">
          <mc:Choice Requires="x14">
            <control shapeId="24986" r:id="rId109" name="Drop Down 410">
              <controlPr defaultSize="0" autoFill="0" autoLine="0" autoPict="0">
                <anchor moveWithCells="1" sizeWithCells="1">
                  <from>
                    <xdr:col>2</xdr:col>
                    <xdr:colOff>182880</xdr:colOff>
                    <xdr:row>86</xdr:row>
                    <xdr:rowOff>7620</xdr:rowOff>
                  </from>
                  <to>
                    <xdr:col>2</xdr:col>
                    <xdr:colOff>906780</xdr:colOff>
                    <xdr:row>86</xdr:row>
                    <xdr:rowOff>259080</xdr:rowOff>
                  </to>
                </anchor>
              </controlPr>
            </control>
          </mc:Choice>
        </mc:AlternateContent>
        <mc:AlternateContent xmlns:mc="http://schemas.openxmlformats.org/markup-compatibility/2006">
          <mc:Choice Requires="x14">
            <control shapeId="24987" r:id="rId110" name="Rozbalovací seznam 19">
              <controlPr defaultSize="0" autoFill="0" autoLine="0" autoPict="0">
                <anchor moveWithCells="1" sizeWithCells="1">
                  <from>
                    <xdr:col>1</xdr:col>
                    <xdr:colOff>182880</xdr:colOff>
                    <xdr:row>89</xdr:row>
                    <xdr:rowOff>7620</xdr:rowOff>
                  </from>
                  <to>
                    <xdr:col>1</xdr:col>
                    <xdr:colOff>1287780</xdr:colOff>
                    <xdr:row>89</xdr:row>
                    <xdr:rowOff>7620</xdr:rowOff>
                  </to>
                </anchor>
              </controlPr>
            </control>
          </mc:Choice>
        </mc:AlternateContent>
        <mc:AlternateContent xmlns:mc="http://schemas.openxmlformats.org/markup-compatibility/2006">
          <mc:Choice Requires="x14">
            <control shapeId="24988" r:id="rId111" name="Drop Down 412">
              <controlPr defaultSize="0" autoFill="0" autoLine="0" autoPict="0">
                <anchor moveWithCells="1" sizeWithCells="1">
                  <from>
                    <xdr:col>1</xdr:col>
                    <xdr:colOff>1325880</xdr:colOff>
                    <xdr:row>89</xdr:row>
                    <xdr:rowOff>7620</xdr:rowOff>
                  </from>
                  <to>
                    <xdr:col>2</xdr:col>
                    <xdr:colOff>541020</xdr:colOff>
                    <xdr:row>89</xdr:row>
                    <xdr:rowOff>7620</xdr:rowOff>
                  </to>
                </anchor>
              </controlPr>
            </control>
          </mc:Choice>
        </mc:AlternateContent>
        <mc:AlternateContent xmlns:mc="http://schemas.openxmlformats.org/markup-compatibility/2006">
          <mc:Choice Requires="x14">
            <control shapeId="24989" r:id="rId112" name="Drop Down 413">
              <controlPr defaultSize="0" autoFill="0" autoLine="0" autoPict="0">
                <anchor moveWithCells="1" sizeWithCells="1">
                  <from>
                    <xdr:col>1</xdr:col>
                    <xdr:colOff>1112520</xdr:colOff>
                    <xdr:row>91</xdr:row>
                    <xdr:rowOff>7620</xdr:rowOff>
                  </from>
                  <to>
                    <xdr:col>2</xdr:col>
                    <xdr:colOff>906780</xdr:colOff>
                    <xdr:row>91</xdr:row>
                    <xdr:rowOff>259080</xdr:rowOff>
                  </to>
                </anchor>
              </controlPr>
            </control>
          </mc:Choice>
        </mc:AlternateContent>
        <mc:AlternateContent xmlns:mc="http://schemas.openxmlformats.org/markup-compatibility/2006">
          <mc:Choice Requires="x14">
            <control shapeId="24990" r:id="rId113" name="Drop Down 414">
              <controlPr defaultSize="0" autoFill="0" autoLine="0" autoPict="0">
                <anchor moveWithCells="1" sizeWithCells="1">
                  <from>
                    <xdr:col>2</xdr:col>
                    <xdr:colOff>182880</xdr:colOff>
                    <xdr:row>89</xdr:row>
                    <xdr:rowOff>7620</xdr:rowOff>
                  </from>
                  <to>
                    <xdr:col>2</xdr:col>
                    <xdr:colOff>906780</xdr:colOff>
                    <xdr:row>89</xdr:row>
                    <xdr:rowOff>259080</xdr:rowOff>
                  </to>
                </anchor>
              </controlPr>
            </control>
          </mc:Choice>
        </mc:AlternateContent>
        <mc:AlternateContent xmlns:mc="http://schemas.openxmlformats.org/markup-compatibility/2006">
          <mc:Choice Requires="x14">
            <control shapeId="24991" r:id="rId114" name="Rozbalovací seznam 19">
              <controlPr defaultSize="0" autoFill="0" autoLine="0" autoPict="0">
                <anchor moveWithCells="1" sizeWithCells="1">
                  <from>
                    <xdr:col>1</xdr:col>
                    <xdr:colOff>182880</xdr:colOff>
                    <xdr:row>92</xdr:row>
                    <xdr:rowOff>7620</xdr:rowOff>
                  </from>
                  <to>
                    <xdr:col>1</xdr:col>
                    <xdr:colOff>1287780</xdr:colOff>
                    <xdr:row>92</xdr:row>
                    <xdr:rowOff>7620</xdr:rowOff>
                  </to>
                </anchor>
              </controlPr>
            </control>
          </mc:Choice>
        </mc:AlternateContent>
        <mc:AlternateContent xmlns:mc="http://schemas.openxmlformats.org/markup-compatibility/2006">
          <mc:Choice Requires="x14">
            <control shapeId="24992" r:id="rId115" name="Drop Down 416">
              <controlPr defaultSize="0" autoFill="0" autoLine="0" autoPict="0">
                <anchor moveWithCells="1" sizeWithCells="1">
                  <from>
                    <xdr:col>1</xdr:col>
                    <xdr:colOff>1325880</xdr:colOff>
                    <xdr:row>92</xdr:row>
                    <xdr:rowOff>7620</xdr:rowOff>
                  </from>
                  <to>
                    <xdr:col>2</xdr:col>
                    <xdr:colOff>541020</xdr:colOff>
                    <xdr:row>92</xdr:row>
                    <xdr:rowOff>7620</xdr:rowOff>
                  </to>
                </anchor>
              </controlPr>
            </control>
          </mc:Choice>
        </mc:AlternateContent>
        <mc:AlternateContent xmlns:mc="http://schemas.openxmlformats.org/markup-compatibility/2006">
          <mc:Choice Requires="x14">
            <control shapeId="24993" r:id="rId116" name="Drop Down 417">
              <controlPr defaultSize="0" autoFill="0" autoLine="0" autoPict="0">
                <anchor moveWithCells="1" sizeWithCells="1">
                  <from>
                    <xdr:col>1</xdr:col>
                    <xdr:colOff>1112520</xdr:colOff>
                    <xdr:row>94</xdr:row>
                    <xdr:rowOff>7620</xdr:rowOff>
                  </from>
                  <to>
                    <xdr:col>2</xdr:col>
                    <xdr:colOff>906780</xdr:colOff>
                    <xdr:row>94</xdr:row>
                    <xdr:rowOff>259080</xdr:rowOff>
                  </to>
                </anchor>
              </controlPr>
            </control>
          </mc:Choice>
        </mc:AlternateContent>
        <mc:AlternateContent xmlns:mc="http://schemas.openxmlformats.org/markup-compatibility/2006">
          <mc:Choice Requires="x14">
            <control shapeId="24994" r:id="rId117" name="Drop Down 418">
              <controlPr defaultSize="0" autoFill="0" autoLine="0" autoPict="0">
                <anchor moveWithCells="1" sizeWithCells="1">
                  <from>
                    <xdr:col>2</xdr:col>
                    <xdr:colOff>182880</xdr:colOff>
                    <xdr:row>92</xdr:row>
                    <xdr:rowOff>7620</xdr:rowOff>
                  </from>
                  <to>
                    <xdr:col>2</xdr:col>
                    <xdr:colOff>906780</xdr:colOff>
                    <xdr:row>92</xdr:row>
                    <xdr:rowOff>259080</xdr:rowOff>
                  </to>
                </anchor>
              </controlPr>
            </control>
          </mc:Choice>
        </mc:AlternateContent>
        <mc:AlternateContent xmlns:mc="http://schemas.openxmlformats.org/markup-compatibility/2006">
          <mc:Choice Requires="x14">
            <control shapeId="24995" r:id="rId118" name="Rozbalovací seznam 19">
              <controlPr defaultSize="0" autoFill="0" autoLine="0" autoPict="0">
                <anchor moveWithCells="1" sizeWithCells="1">
                  <from>
                    <xdr:col>1</xdr:col>
                    <xdr:colOff>182880</xdr:colOff>
                    <xdr:row>95</xdr:row>
                    <xdr:rowOff>7620</xdr:rowOff>
                  </from>
                  <to>
                    <xdr:col>1</xdr:col>
                    <xdr:colOff>1287780</xdr:colOff>
                    <xdr:row>95</xdr:row>
                    <xdr:rowOff>7620</xdr:rowOff>
                  </to>
                </anchor>
              </controlPr>
            </control>
          </mc:Choice>
        </mc:AlternateContent>
        <mc:AlternateContent xmlns:mc="http://schemas.openxmlformats.org/markup-compatibility/2006">
          <mc:Choice Requires="x14">
            <control shapeId="24996" r:id="rId119" name="Drop Down 420">
              <controlPr defaultSize="0" autoFill="0" autoLine="0" autoPict="0">
                <anchor moveWithCells="1" sizeWithCells="1">
                  <from>
                    <xdr:col>1</xdr:col>
                    <xdr:colOff>1325880</xdr:colOff>
                    <xdr:row>95</xdr:row>
                    <xdr:rowOff>7620</xdr:rowOff>
                  </from>
                  <to>
                    <xdr:col>2</xdr:col>
                    <xdr:colOff>541020</xdr:colOff>
                    <xdr:row>95</xdr:row>
                    <xdr:rowOff>7620</xdr:rowOff>
                  </to>
                </anchor>
              </controlPr>
            </control>
          </mc:Choice>
        </mc:AlternateContent>
        <mc:AlternateContent xmlns:mc="http://schemas.openxmlformats.org/markup-compatibility/2006">
          <mc:Choice Requires="x14">
            <control shapeId="24997" r:id="rId120" name="Drop Down 421">
              <controlPr defaultSize="0" autoFill="0" autoLine="0" autoPict="0">
                <anchor moveWithCells="1" sizeWithCells="1">
                  <from>
                    <xdr:col>1</xdr:col>
                    <xdr:colOff>1112520</xdr:colOff>
                    <xdr:row>97</xdr:row>
                    <xdr:rowOff>7620</xdr:rowOff>
                  </from>
                  <to>
                    <xdr:col>2</xdr:col>
                    <xdr:colOff>906780</xdr:colOff>
                    <xdr:row>97</xdr:row>
                    <xdr:rowOff>259080</xdr:rowOff>
                  </to>
                </anchor>
              </controlPr>
            </control>
          </mc:Choice>
        </mc:AlternateContent>
        <mc:AlternateContent xmlns:mc="http://schemas.openxmlformats.org/markup-compatibility/2006">
          <mc:Choice Requires="x14">
            <control shapeId="24998" r:id="rId121" name="Drop Down 422">
              <controlPr defaultSize="0" autoFill="0" autoLine="0" autoPict="0">
                <anchor moveWithCells="1" sizeWithCells="1">
                  <from>
                    <xdr:col>2</xdr:col>
                    <xdr:colOff>182880</xdr:colOff>
                    <xdr:row>95</xdr:row>
                    <xdr:rowOff>7620</xdr:rowOff>
                  </from>
                  <to>
                    <xdr:col>2</xdr:col>
                    <xdr:colOff>906780</xdr:colOff>
                    <xdr:row>95</xdr:row>
                    <xdr:rowOff>259080</xdr:rowOff>
                  </to>
                </anchor>
              </controlPr>
            </control>
          </mc:Choice>
        </mc:AlternateContent>
        <mc:AlternateContent xmlns:mc="http://schemas.openxmlformats.org/markup-compatibility/2006">
          <mc:Choice Requires="x14">
            <control shapeId="24999" r:id="rId122" name="Rozbalovací seznam 19">
              <controlPr defaultSize="0" autoFill="0" autoLine="0" autoPict="0">
                <anchor moveWithCells="1" sizeWithCells="1">
                  <from>
                    <xdr:col>1</xdr:col>
                    <xdr:colOff>182880</xdr:colOff>
                    <xdr:row>98</xdr:row>
                    <xdr:rowOff>7620</xdr:rowOff>
                  </from>
                  <to>
                    <xdr:col>1</xdr:col>
                    <xdr:colOff>1287780</xdr:colOff>
                    <xdr:row>98</xdr:row>
                    <xdr:rowOff>7620</xdr:rowOff>
                  </to>
                </anchor>
              </controlPr>
            </control>
          </mc:Choice>
        </mc:AlternateContent>
        <mc:AlternateContent xmlns:mc="http://schemas.openxmlformats.org/markup-compatibility/2006">
          <mc:Choice Requires="x14">
            <control shapeId="25000" r:id="rId123" name="Drop Down 424">
              <controlPr defaultSize="0" autoFill="0" autoLine="0" autoPict="0">
                <anchor moveWithCells="1" sizeWithCells="1">
                  <from>
                    <xdr:col>1</xdr:col>
                    <xdr:colOff>1325880</xdr:colOff>
                    <xdr:row>98</xdr:row>
                    <xdr:rowOff>7620</xdr:rowOff>
                  </from>
                  <to>
                    <xdr:col>2</xdr:col>
                    <xdr:colOff>541020</xdr:colOff>
                    <xdr:row>98</xdr:row>
                    <xdr:rowOff>7620</xdr:rowOff>
                  </to>
                </anchor>
              </controlPr>
            </control>
          </mc:Choice>
        </mc:AlternateContent>
        <mc:AlternateContent xmlns:mc="http://schemas.openxmlformats.org/markup-compatibility/2006">
          <mc:Choice Requires="x14">
            <control shapeId="25001" r:id="rId124" name="Drop Down 425">
              <controlPr defaultSize="0" autoFill="0" autoLine="0" autoPict="0">
                <anchor moveWithCells="1" sizeWithCells="1">
                  <from>
                    <xdr:col>1</xdr:col>
                    <xdr:colOff>1112520</xdr:colOff>
                    <xdr:row>100</xdr:row>
                    <xdr:rowOff>7620</xdr:rowOff>
                  </from>
                  <to>
                    <xdr:col>2</xdr:col>
                    <xdr:colOff>906780</xdr:colOff>
                    <xdr:row>100</xdr:row>
                    <xdr:rowOff>259080</xdr:rowOff>
                  </to>
                </anchor>
              </controlPr>
            </control>
          </mc:Choice>
        </mc:AlternateContent>
        <mc:AlternateContent xmlns:mc="http://schemas.openxmlformats.org/markup-compatibility/2006">
          <mc:Choice Requires="x14">
            <control shapeId="25002" r:id="rId125" name="Drop Down 426">
              <controlPr defaultSize="0" autoFill="0" autoLine="0" autoPict="0">
                <anchor moveWithCells="1" sizeWithCells="1">
                  <from>
                    <xdr:col>2</xdr:col>
                    <xdr:colOff>182880</xdr:colOff>
                    <xdr:row>98</xdr:row>
                    <xdr:rowOff>7620</xdr:rowOff>
                  </from>
                  <to>
                    <xdr:col>2</xdr:col>
                    <xdr:colOff>906780</xdr:colOff>
                    <xdr:row>98</xdr:row>
                    <xdr:rowOff>259080</xdr:rowOff>
                  </to>
                </anchor>
              </controlPr>
            </control>
          </mc:Choice>
        </mc:AlternateContent>
        <mc:AlternateContent xmlns:mc="http://schemas.openxmlformats.org/markup-compatibility/2006">
          <mc:Choice Requires="x14">
            <control shapeId="25003" r:id="rId126" name="Rozbalovací seznam 19">
              <controlPr defaultSize="0" autoFill="0" autoLine="0" autoPict="0">
                <anchor moveWithCells="1" sizeWithCells="1">
                  <from>
                    <xdr:col>1</xdr:col>
                    <xdr:colOff>182880</xdr:colOff>
                    <xdr:row>101</xdr:row>
                    <xdr:rowOff>7620</xdr:rowOff>
                  </from>
                  <to>
                    <xdr:col>1</xdr:col>
                    <xdr:colOff>1287780</xdr:colOff>
                    <xdr:row>101</xdr:row>
                    <xdr:rowOff>7620</xdr:rowOff>
                  </to>
                </anchor>
              </controlPr>
            </control>
          </mc:Choice>
        </mc:AlternateContent>
        <mc:AlternateContent xmlns:mc="http://schemas.openxmlformats.org/markup-compatibility/2006">
          <mc:Choice Requires="x14">
            <control shapeId="25004" r:id="rId127" name="Drop Down 428">
              <controlPr defaultSize="0" autoFill="0" autoLine="0" autoPict="0">
                <anchor moveWithCells="1" sizeWithCells="1">
                  <from>
                    <xdr:col>1</xdr:col>
                    <xdr:colOff>1325880</xdr:colOff>
                    <xdr:row>101</xdr:row>
                    <xdr:rowOff>7620</xdr:rowOff>
                  </from>
                  <to>
                    <xdr:col>2</xdr:col>
                    <xdr:colOff>541020</xdr:colOff>
                    <xdr:row>101</xdr:row>
                    <xdr:rowOff>7620</xdr:rowOff>
                  </to>
                </anchor>
              </controlPr>
            </control>
          </mc:Choice>
        </mc:AlternateContent>
        <mc:AlternateContent xmlns:mc="http://schemas.openxmlformats.org/markup-compatibility/2006">
          <mc:Choice Requires="x14">
            <control shapeId="25005" r:id="rId128" name="Drop Down 429">
              <controlPr defaultSize="0" autoFill="0" autoLine="0" autoPict="0">
                <anchor moveWithCells="1" sizeWithCells="1">
                  <from>
                    <xdr:col>1</xdr:col>
                    <xdr:colOff>1112520</xdr:colOff>
                    <xdr:row>103</xdr:row>
                    <xdr:rowOff>7620</xdr:rowOff>
                  </from>
                  <to>
                    <xdr:col>2</xdr:col>
                    <xdr:colOff>906780</xdr:colOff>
                    <xdr:row>103</xdr:row>
                    <xdr:rowOff>259080</xdr:rowOff>
                  </to>
                </anchor>
              </controlPr>
            </control>
          </mc:Choice>
        </mc:AlternateContent>
        <mc:AlternateContent xmlns:mc="http://schemas.openxmlformats.org/markup-compatibility/2006">
          <mc:Choice Requires="x14">
            <control shapeId="25006" r:id="rId129" name="Drop Down 430">
              <controlPr defaultSize="0" autoFill="0" autoLine="0" autoPict="0">
                <anchor moveWithCells="1" sizeWithCells="1">
                  <from>
                    <xdr:col>2</xdr:col>
                    <xdr:colOff>182880</xdr:colOff>
                    <xdr:row>101</xdr:row>
                    <xdr:rowOff>7620</xdr:rowOff>
                  </from>
                  <to>
                    <xdr:col>2</xdr:col>
                    <xdr:colOff>906780</xdr:colOff>
                    <xdr:row>101</xdr:row>
                    <xdr:rowOff>259080</xdr:rowOff>
                  </to>
                </anchor>
              </controlPr>
            </control>
          </mc:Choice>
        </mc:AlternateContent>
        <mc:AlternateContent xmlns:mc="http://schemas.openxmlformats.org/markup-compatibility/2006">
          <mc:Choice Requires="x14">
            <control shapeId="25007" r:id="rId130" name="Rozbalovací seznam 19">
              <controlPr defaultSize="0" autoFill="0" autoLine="0" autoPict="0">
                <anchor moveWithCells="1" sizeWithCells="1">
                  <from>
                    <xdr:col>1</xdr:col>
                    <xdr:colOff>182880</xdr:colOff>
                    <xdr:row>104</xdr:row>
                    <xdr:rowOff>7620</xdr:rowOff>
                  </from>
                  <to>
                    <xdr:col>1</xdr:col>
                    <xdr:colOff>1287780</xdr:colOff>
                    <xdr:row>104</xdr:row>
                    <xdr:rowOff>7620</xdr:rowOff>
                  </to>
                </anchor>
              </controlPr>
            </control>
          </mc:Choice>
        </mc:AlternateContent>
        <mc:AlternateContent xmlns:mc="http://schemas.openxmlformats.org/markup-compatibility/2006">
          <mc:Choice Requires="x14">
            <control shapeId="25008" r:id="rId131" name="Drop Down 432">
              <controlPr defaultSize="0" autoFill="0" autoLine="0" autoPict="0">
                <anchor moveWithCells="1" sizeWithCells="1">
                  <from>
                    <xdr:col>1</xdr:col>
                    <xdr:colOff>1325880</xdr:colOff>
                    <xdr:row>104</xdr:row>
                    <xdr:rowOff>7620</xdr:rowOff>
                  </from>
                  <to>
                    <xdr:col>2</xdr:col>
                    <xdr:colOff>541020</xdr:colOff>
                    <xdr:row>104</xdr:row>
                    <xdr:rowOff>7620</xdr:rowOff>
                  </to>
                </anchor>
              </controlPr>
            </control>
          </mc:Choice>
        </mc:AlternateContent>
        <mc:AlternateContent xmlns:mc="http://schemas.openxmlformats.org/markup-compatibility/2006">
          <mc:Choice Requires="x14">
            <control shapeId="25009" r:id="rId132" name="Drop Down 433">
              <controlPr defaultSize="0" autoFill="0" autoLine="0" autoPict="0">
                <anchor moveWithCells="1" sizeWithCells="1">
                  <from>
                    <xdr:col>1</xdr:col>
                    <xdr:colOff>1112520</xdr:colOff>
                    <xdr:row>106</xdr:row>
                    <xdr:rowOff>7620</xdr:rowOff>
                  </from>
                  <to>
                    <xdr:col>2</xdr:col>
                    <xdr:colOff>906780</xdr:colOff>
                    <xdr:row>106</xdr:row>
                    <xdr:rowOff>259080</xdr:rowOff>
                  </to>
                </anchor>
              </controlPr>
            </control>
          </mc:Choice>
        </mc:AlternateContent>
        <mc:AlternateContent xmlns:mc="http://schemas.openxmlformats.org/markup-compatibility/2006">
          <mc:Choice Requires="x14">
            <control shapeId="25010" r:id="rId133" name="Drop Down 434">
              <controlPr defaultSize="0" autoFill="0" autoLine="0" autoPict="0">
                <anchor moveWithCells="1" sizeWithCells="1">
                  <from>
                    <xdr:col>2</xdr:col>
                    <xdr:colOff>182880</xdr:colOff>
                    <xdr:row>104</xdr:row>
                    <xdr:rowOff>7620</xdr:rowOff>
                  </from>
                  <to>
                    <xdr:col>2</xdr:col>
                    <xdr:colOff>906780</xdr:colOff>
                    <xdr:row>104</xdr:row>
                    <xdr:rowOff>259080</xdr:rowOff>
                  </to>
                </anchor>
              </controlPr>
            </control>
          </mc:Choice>
        </mc:AlternateContent>
        <mc:AlternateContent xmlns:mc="http://schemas.openxmlformats.org/markup-compatibility/2006">
          <mc:Choice Requires="x14">
            <control shapeId="25011" r:id="rId134" name="Rozbalovací seznam 19">
              <controlPr defaultSize="0" autoFill="0" autoLine="0" autoPict="0">
                <anchor moveWithCells="1" sizeWithCells="1">
                  <from>
                    <xdr:col>1</xdr:col>
                    <xdr:colOff>182880</xdr:colOff>
                    <xdr:row>107</xdr:row>
                    <xdr:rowOff>7620</xdr:rowOff>
                  </from>
                  <to>
                    <xdr:col>1</xdr:col>
                    <xdr:colOff>1287780</xdr:colOff>
                    <xdr:row>107</xdr:row>
                    <xdr:rowOff>7620</xdr:rowOff>
                  </to>
                </anchor>
              </controlPr>
            </control>
          </mc:Choice>
        </mc:AlternateContent>
        <mc:AlternateContent xmlns:mc="http://schemas.openxmlformats.org/markup-compatibility/2006">
          <mc:Choice Requires="x14">
            <control shapeId="25012" r:id="rId135" name="Drop Down 436">
              <controlPr defaultSize="0" autoFill="0" autoLine="0" autoPict="0">
                <anchor moveWithCells="1" sizeWithCells="1">
                  <from>
                    <xdr:col>1</xdr:col>
                    <xdr:colOff>1325880</xdr:colOff>
                    <xdr:row>107</xdr:row>
                    <xdr:rowOff>7620</xdr:rowOff>
                  </from>
                  <to>
                    <xdr:col>2</xdr:col>
                    <xdr:colOff>541020</xdr:colOff>
                    <xdr:row>107</xdr:row>
                    <xdr:rowOff>7620</xdr:rowOff>
                  </to>
                </anchor>
              </controlPr>
            </control>
          </mc:Choice>
        </mc:AlternateContent>
        <mc:AlternateContent xmlns:mc="http://schemas.openxmlformats.org/markup-compatibility/2006">
          <mc:Choice Requires="x14">
            <control shapeId="25013" r:id="rId136" name="Drop Down 437">
              <controlPr defaultSize="0" autoFill="0" autoLine="0" autoPict="0">
                <anchor moveWithCells="1" sizeWithCells="1">
                  <from>
                    <xdr:col>1</xdr:col>
                    <xdr:colOff>1112520</xdr:colOff>
                    <xdr:row>109</xdr:row>
                    <xdr:rowOff>7620</xdr:rowOff>
                  </from>
                  <to>
                    <xdr:col>2</xdr:col>
                    <xdr:colOff>906780</xdr:colOff>
                    <xdr:row>109</xdr:row>
                    <xdr:rowOff>259080</xdr:rowOff>
                  </to>
                </anchor>
              </controlPr>
            </control>
          </mc:Choice>
        </mc:AlternateContent>
        <mc:AlternateContent xmlns:mc="http://schemas.openxmlformats.org/markup-compatibility/2006">
          <mc:Choice Requires="x14">
            <control shapeId="25014" r:id="rId137" name="Drop Down 438">
              <controlPr defaultSize="0" autoFill="0" autoLine="0" autoPict="0">
                <anchor moveWithCells="1" sizeWithCells="1">
                  <from>
                    <xdr:col>2</xdr:col>
                    <xdr:colOff>182880</xdr:colOff>
                    <xdr:row>107</xdr:row>
                    <xdr:rowOff>7620</xdr:rowOff>
                  </from>
                  <to>
                    <xdr:col>2</xdr:col>
                    <xdr:colOff>906780</xdr:colOff>
                    <xdr:row>107</xdr:row>
                    <xdr:rowOff>259080</xdr:rowOff>
                  </to>
                </anchor>
              </controlPr>
            </control>
          </mc:Choice>
        </mc:AlternateContent>
        <mc:AlternateContent xmlns:mc="http://schemas.openxmlformats.org/markup-compatibility/2006">
          <mc:Choice Requires="x14">
            <control shapeId="25015" r:id="rId138" name="Rozbalovací seznam 19">
              <controlPr defaultSize="0" autoFill="0" autoLine="0" autoPict="0">
                <anchor moveWithCells="1" sizeWithCells="1">
                  <from>
                    <xdr:col>1</xdr:col>
                    <xdr:colOff>182880</xdr:colOff>
                    <xdr:row>110</xdr:row>
                    <xdr:rowOff>7620</xdr:rowOff>
                  </from>
                  <to>
                    <xdr:col>1</xdr:col>
                    <xdr:colOff>1287780</xdr:colOff>
                    <xdr:row>110</xdr:row>
                    <xdr:rowOff>7620</xdr:rowOff>
                  </to>
                </anchor>
              </controlPr>
            </control>
          </mc:Choice>
        </mc:AlternateContent>
        <mc:AlternateContent xmlns:mc="http://schemas.openxmlformats.org/markup-compatibility/2006">
          <mc:Choice Requires="x14">
            <control shapeId="25016" r:id="rId139" name="Drop Down 440">
              <controlPr defaultSize="0" autoFill="0" autoLine="0" autoPict="0">
                <anchor moveWithCells="1" sizeWithCells="1">
                  <from>
                    <xdr:col>1</xdr:col>
                    <xdr:colOff>1325880</xdr:colOff>
                    <xdr:row>110</xdr:row>
                    <xdr:rowOff>7620</xdr:rowOff>
                  </from>
                  <to>
                    <xdr:col>2</xdr:col>
                    <xdr:colOff>541020</xdr:colOff>
                    <xdr:row>110</xdr:row>
                    <xdr:rowOff>7620</xdr:rowOff>
                  </to>
                </anchor>
              </controlPr>
            </control>
          </mc:Choice>
        </mc:AlternateContent>
        <mc:AlternateContent xmlns:mc="http://schemas.openxmlformats.org/markup-compatibility/2006">
          <mc:Choice Requires="x14">
            <control shapeId="25017" r:id="rId140" name="Drop Down 441">
              <controlPr defaultSize="0" autoFill="0" autoLine="0" autoPict="0">
                <anchor moveWithCells="1" sizeWithCells="1">
                  <from>
                    <xdr:col>1</xdr:col>
                    <xdr:colOff>1112520</xdr:colOff>
                    <xdr:row>112</xdr:row>
                    <xdr:rowOff>7620</xdr:rowOff>
                  </from>
                  <to>
                    <xdr:col>2</xdr:col>
                    <xdr:colOff>906780</xdr:colOff>
                    <xdr:row>112</xdr:row>
                    <xdr:rowOff>259080</xdr:rowOff>
                  </to>
                </anchor>
              </controlPr>
            </control>
          </mc:Choice>
        </mc:AlternateContent>
        <mc:AlternateContent xmlns:mc="http://schemas.openxmlformats.org/markup-compatibility/2006">
          <mc:Choice Requires="x14">
            <control shapeId="25018" r:id="rId141" name="Drop Down 442">
              <controlPr defaultSize="0" autoFill="0" autoLine="0" autoPict="0">
                <anchor moveWithCells="1" sizeWithCells="1">
                  <from>
                    <xdr:col>2</xdr:col>
                    <xdr:colOff>182880</xdr:colOff>
                    <xdr:row>110</xdr:row>
                    <xdr:rowOff>7620</xdr:rowOff>
                  </from>
                  <to>
                    <xdr:col>2</xdr:col>
                    <xdr:colOff>906780</xdr:colOff>
                    <xdr:row>110</xdr:row>
                    <xdr:rowOff>259080</xdr:rowOff>
                  </to>
                </anchor>
              </controlPr>
            </control>
          </mc:Choice>
        </mc:AlternateContent>
        <mc:AlternateContent xmlns:mc="http://schemas.openxmlformats.org/markup-compatibility/2006">
          <mc:Choice Requires="x14">
            <control shapeId="25019" r:id="rId142" name="Rozbalovací seznam 19">
              <controlPr defaultSize="0" autoFill="0" autoLine="0" autoPict="0">
                <anchor moveWithCells="1" sizeWithCells="1">
                  <from>
                    <xdr:col>1</xdr:col>
                    <xdr:colOff>182880</xdr:colOff>
                    <xdr:row>113</xdr:row>
                    <xdr:rowOff>7620</xdr:rowOff>
                  </from>
                  <to>
                    <xdr:col>1</xdr:col>
                    <xdr:colOff>1287780</xdr:colOff>
                    <xdr:row>113</xdr:row>
                    <xdr:rowOff>7620</xdr:rowOff>
                  </to>
                </anchor>
              </controlPr>
            </control>
          </mc:Choice>
        </mc:AlternateContent>
        <mc:AlternateContent xmlns:mc="http://schemas.openxmlformats.org/markup-compatibility/2006">
          <mc:Choice Requires="x14">
            <control shapeId="25020" r:id="rId143" name="Drop Down 444">
              <controlPr defaultSize="0" autoFill="0" autoLine="0" autoPict="0">
                <anchor moveWithCells="1" sizeWithCells="1">
                  <from>
                    <xdr:col>1</xdr:col>
                    <xdr:colOff>1325880</xdr:colOff>
                    <xdr:row>113</xdr:row>
                    <xdr:rowOff>7620</xdr:rowOff>
                  </from>
                  <to>
                    <xdr:col>2</xdr:col>
                    <xdr:colOff>541020</xdr:colOff>
                    <xdr:row>113</xdr:row>
                    <xdr:rowOff>7620</xdr:rowOff>
                  </to>
                </anchor>
              </controlPr>
            </control>
          </mc:Choice>
        </mc:AlternateContent>
        <mc:AlternateContent xmlns:mc="http://schemas.openxmlformats.org/markup-compatibility/2006">
          <mc:Choice Requires="x14">
            <control shapeId="25021" r:id="rId144" name="Drop Down 445">
              <controlPr defaultSize="0" autoFill="0" autoLine="0" autoPict="0">
                <anchor moveWithCells="1" sizeWithCells="1">
                  <from>
                    <xdr:col>1</xdr:col>
                    <xdr:colOff>1112520</xdr:colOff>
                    <xdr:row>115</xdr:row>
                    <xdr:rowOff>7620</xdr:rowOff>
                  </from>
                  <to>
                    <xdr:col>2</xdr:col>
                    <xdr:colOff>906780</xdr:colOff>
                    <xdr:row>115</xdr:row>
                    <xdr:rowOff>259080</xdr:rowOff>
                  </to>
                </anchor>
              </controlPr>
            </control>
          </mc:Choice>
        </mc:AlternateContent>
        <mc:AlternateContent xmlns:mc="http://schemas.openxmlformats.org/markup-compatibility/2006">
          <mc:Choice Requires="x14">
            <control shapeId="25022" r:id="rId145" name="Drop Down 446">
              <controlPr defaultSize="0" autoFill="0" autoLine="0" autoPict="0">
                <anchor moveWithCells="1" sizeWithCells="1">
                  <from>
                    <xdr:col>2</xdr:col>
                    <xdr:colOff>182880</xdr:colOff>
                    <xdr:row>113</xdr:row>
                    <xdr:rowOff>7620</xdr:rowOff>
                  </from>
                  <to>
                    <xdr:col>2</xdr:col>
                    <xdr:colOff>906780</xdr:colOff>
                    <xdr:row>113</xdr:row>
                    <xdr:rowOff>259080</xdr:rowOff>
                  </to>
                </anchor>
              </controlPr>
            </control>
          </mc:Choice>
        </mc:AlternateContent>
        <mc:AlternateContent xmlns:mc="http://schemas.openxmlformats.org/markup-compatibility/2006">
          <mc:Choice Requires="x14">
            <control shapeId="25023" r:id="rId146" name="Rozbalovací seznam 19">
              <controlPr defaultSize="0" autoFill="0" autoLine="0" autoPict="0">
                <anchor moveWithCells="1" sizeWithCells="1">
                  <from>
                    <xdr:col>1</xdr:col>
                    <xdr:colOff>182880</xdr:colOff>
                    <xdr:row>116</xdr:row>
                    <xdr:rowOff>7620</xdr:rowOff>
                  </from>
                  <to>
                    <xdr:col>1</xdr:col>
                    <xdr:colOff>1287780</xdr:colOff>
                    <xdr:row>116</xdr:row>
                    <xdr:rowOff>7620</xdr:rowOff>
                  </to>
                </anchor>
              </controlPr>
            </control>
          </mc:Choice>
        </mc:AlternateContent>
        <mc:AlternateContent xmlns:mc="http://schemas.openxmlformats.org/markup-compatibility/2006">
          <mc:Choice Requires="x14">
            <control shapeId="25024" r:id="rId147" name="Drop Down 448">
              <controlPr defaultSize="0" autoFill="0" autoLine="0" autoPict="0">
                <anchor moveWithCells="1" sizeWithCells="1">
                  <from>
                    <xdr:col>1</xdr:col>
                    <xdr:colOff>1325880</xdr:colOff>
                    <xdr:row>116</xdr:row>
                    <xdr:rowOff>7620</xdr:rowOff>
                  </from>
                  <to>
                    <xdr:col>2</xdr:col>
                    <xdr:colOff>541020</xdr:colOff>
                    <xdr:row>116</xdr:row>
                    <xdr:rowOff>7620</xdr:rowOff>
                  </to>
                </anchor>
              </controlPr>
            </control>
          </mc:Choice>
        </mc:AlternateContent>
        <mc:AlternateContent xmlns:mc="http://schemas.openxmlformats.org/markup-compatibility/2006">
          <mc:Choice Requires="x14">
            <control shapeId="25025" r:id="rId148" name="Drop Down 449">
              <controlPr defaultSize="0" autoFill="0" autoLine="0" autoPict="0">
                <anchor moveWithCells="1" sizeWithCells="1">
                  <from>
                    <xdr:col>1</xdr:col>
                    <xdr:colOff>1112520</xdr:colOff>
                    <xdr:row>118</xdr:row>
                    <xdr:rowOff>7620</xdr:rowOff>
                  </from>
                  <to>
                    <xdr:col>2</xdr:col>
                    <xdr:colOff>906780</xdr:colOff>
                    <xdr:row>118</xdr:row>
                    <xdr:rowOff>259080</xdr:rowOff>
                  </to>
                </anchor>
              </controlPr>
            </control>
          </mc:Choice>
        </mc:AlternateContent>
        <mc:AlternateContent xmlns:mc="http://schemas.openxmlformats.org/markup-compatibility/2006">
          <mc:Choice Requires="x14">
            <control shapeId="25026" r:id="rId149" name="Drop Down 450">
              <controlPr defaultSize="0" autoFill="0" autoLine="0" autoPict="0">
                <anchor moveWithCells="1" sizeWithCells="1">
                  <from>
                    <xdr:col>2</xdr:col>
                    <xdr:colOff>182880</xdr:colOff>
                    <xdr:row>116</xdr:row>
                    <xdr:rowOff>7620</xdr:rowOff>
                  </from>
                  <to>
                    <xdr:col>2</xdr:col>
                    <xdr:colOff>906780</xdr:colOff>
                    <xdr:row>116</xdr:row>
                    <xdr:rowOff>259080</xdr:rowOff>
                  </to>
                </anchor>
              </controlPr>
            </control>
          </mc:Choice>
        </mc:AlternateContent>
        <mc:AlternateContent xmlns:mc="http://schemas.openxmlformats.org/markup-compatibility/2006">
          <mc:Choice Requires="x14">
            <control shapeId="25027" r:id="rId150" name="Rozbalovací seznam 19">
              <controlPr defaultSize="0" autoFill="0" autoLine="0" autoPict="0">
                <anchor moveWithCells="1" sizeWithCells="1">
                  <from>
                    <xdr:col>1</xdr:col>
                    <xdr:colOff>182880</xdr:colOff>
                    <xdr:row>119</xdr:row>
                    <xdr:rowOff>7620</xdr:rowOff>
                  </from>
                  <to>
                    <xdr:col>1</xdr:col>
                    <xdr:colOff>1287780</xdr:colOff>
                    <xdr:row>119</xdr:row>
                    <xdr:rowOff>7620</xdr:rowOff>
                  </to>
                </anchor>
              </controlPr>
            </control>
          </mc:Choice>
        </mc:AlternateContent>
        <mc:AlternateContent xmlns:mc="http://schemas.openxmlformats.org/markup-compatibility/2006">
          <mc:Choice Requires="x14">
            <control shapeId="25028" r:id="rId151" name="Drop Down 452">
              <controlPr defaultSize="0" autoFill="0" autoLine="0" autoPict="0">
                <anchor moveWithCells="1" sizeWithCells="1">
                  <from>
                    <xdr:col>1</xdr:col>
                    <xdr:colOff>1325880</xdr:colOff>
                    <xdr:row>119</xdr:row>
                    <xdr:rowOff>7620</xdr:rowOff>
                  </from>
                  <to>
                    <xdr:col>2</xdr:col>
                    <xdr:colOff>541020</xdr:colOff>
                    <xdr:row>119</xdr:row>
                    <xdr:rowOff>7620</xdr:rowOff>
                  </to>
                </anchor>
              </controlPr>
            </control>
          </mc:Choice>
        </mc:AlternateContent>
        <mc:AlternateContent xmlns:mc="http://schemas.openxmlformats.org/markup-compatibility/2006">
          <mc:Choice Requires="x14">
            <control shapeId="25029" r:id="rId152" name="Drop Down 453">
              <controlPr defaultSize="0" autoFill="0" autoLine="0" autoPict="0">
                <anchor moveWithCells="1" sizeWithCells="1">
                  <from>
                    <xdr:col>1</xdr:col>
                    <xdr:colOff>1112520</xdr:colOff>
                    <xdr:row>121</xdr:row>
                    <xdr:rowOff>7620</xdr:rowOff>
                  </from>
                  <to>
                    <xdr:col>2</xdr:col>
                    <xdr:colOff>906780</xdr:colOff>
                    <xdr:row>121</xdr:row>
                    <xdr:rowOff>259080</xdr:rowOff>
                  </to>
                </anchor>
              </controlPr>
            </control>
          </mc:Choice>
        </mc:AlternateContent>
        <mc:AlternateContent xmlns:mc="http://schemas.openxmlformats.org/markup-compatibility/2006">
          <mc:Choice Requires="x14">
            <control shapeId="25030" r:id="rId153" name="Drop Down 454">
              <controlPr defaultSize="0" autoFill="0" autoLine="0" autoPict="0">
                <anchor moveWithCells="1" sizeWithCells="1">
                  <from>
                    <xdr:col>2</xdr:col>
                    <xdr:colOff>182880</xdr:colOff>
                    <xdr:row>119</xdr:row>
                    <xdr:rowOff>7620</xdr:rowOff>
                  </from>
                  <to>
                    <xdr:col>2</xdr:col>
                    <xdr:colOff>906780</xdr:colOff>
                    <xdr:row>119</xdr:row>
                    <xdr:rowOff>259080</xdr:rowOff>
                  </to>
                </anchor>
              </controlPr>
            </control>
          </mc:Choice>
        </mc:AlternateContent>
        <mc:AlternateContent xmlns:mc="http://schemas.openxmlformats.org/markup-compatibility/2006">
          <mc:Choice Requires="x14">
            <control shapeId="25031" r:id="rId154" name="Rozbalovací seznam 19">
              <controlPr defaultSize="0" autoFill="0" autoLine="0" autoPict="0">
                <anchor moveWithCells="1" sizeWithCells="1">
                  <from>
                    <xdr:col>1</xdr:col>
                    <xdr:colOff>182880</xdr:colOff>
                    <xdr:row>122</xdr:row>
                    <xdr:rowOff>7620</xdr:rowOff>
                  </from>
                  <to>
                    <xdr:col>1</xdr:col>
                    <xdr:colOff>1287780</xdr:colOff>
                    <xdr:row>122</xdr:row>
                    <xdr:rowOff>7620</xdr:rowOff>
                  </to>
                </anchor>
              </controlPr>
            </control>
          </mc:Choice>
        </mc:AlternateContent>
        <mc:AlternateContent xmlns:mc="http://schemas.openxmlformats.org/markup-compatibility/2006">
          <mc:Choice Requires="x14">
            <control shapeId="25032" r:id="rId155" name="Drop Down 456">
              <controlPr defaultSize="0" autoFill="0" autoLine="0" autoPict="0">
                <anchor moveWithCells="1" sizeWithCells="1">
                  <from>
                    <xdr:col>1</xdr:col>
                    <xdr:colOff>1325880</xdr:colOff>
                    <xdr:row>122</xdr:row>
                    <xdr:rowOff>7620</xdr:rowOff>
                  </from>
                  <to>
                    <xdr:col>2</xdr:col>
                    <xdr:colOff>541020</xdr:colOff>
                    <xdr:row>122</xdr:row>
                    <xdr:rowOff>7620</xdr:rowOff>
                  </to>
                </anchor>
              </controlPr>
            </control>
          </mc:Choice>
        </mc:AlternateContent>
        <mc:AlternateContent xmlns:mc="http://schemas.openxmlformats.org/markup-compatibility/2006">
          <mc:Choice Requires="x14">
            <control shapeId="25033" r:id="rId156" name="Drop Down 457">
              <controlPr defaultSize="0" autoFill="0" autoLine="0" autoPict="0">
                <anchor moveWithCells="1" sizeWithCells="1">
                  <from>
                    <xdr:col>1</xdr:col>
                    <xdr:colOff>1112520</xdr:colOff>
                    <xdr:row>124</xdr:row>
                    <xdr:rowOff>7620</xdr:rowOff>
                  </from>
                  <to>
                    <xdr:col>2</xdr:col>
                    <xdr:colOff>906780</xdr:colOff>
                    <xdr:row>124</xdr:row>
                    <xdr:rowOff>259080</xdr:rowOff>
                  </to>
                </anchor>
              </controlPr>
            </control>
          </mc:Choice>
        </mc:AlternateContent>
        <mc:AlternateContent xmlns:mc="http://schemas.openxmlformats.org/markup-compatibility/2006">
          <mc:Choice Requires="x14">
            <control shapeId="25034" r:id="rId157" name="Drop Down 458">
              <controlPr defaultSize="0" autoFill="0" autoLine="0" autoPict="0">
                <anchor moveWithCells="1" sizeWithCells="1">
                  <from>
                    <xdr:col>2</xdr:col>
                    <xdr:colOff>182880</xdr:colOff>
                    <xdr:row>122</xdr:row>
                    <xdr:rowOff>7620</xdr:rowOff>
                  </from>
                  <to>
                    <xdr:col>2</xdr:col>
                    <xdr:colOff>906780</xdr:colOff>
                    <xdr:row>122</xdr:row>
                    <xdr:rowOff>259080</xdr:rowOff>
                  </to>
                </anchor>
              </controlPr>
            </control>
          </mc:Choice>
        </mc:AlternateContent>
        <mc:AlternateContent xmlns:mc="http://schemas.openxmlformats.org/markup-compatibility/2006">
          <mc:Choice Requires="x14">
            <control shapeId="25035" r:id="rId158" name="Rozbalovací seznam 19">
              <controlPr defaultSize="0" autoFill="0" autoLine="0" autoPict="0">
                <anchor moveWithCells="1" sizeWithCells="1">
                  <from>
                    <xdr:col>1</xdr:col>
                    <xdr:colOff>182880</xdr:colOff>
                    <xdr:row>125</xdr:row>
                    <xdr:rowOff>7620</xdr:rowOff>
                  </from>
                  <to>
                    <xdr:col>1</xdr:col>
                    <xdr:colOff>1287780</xdr:colOff>
                    <xdr:row>125</xdr:row>
                    <xdr:rowOff>7620</xdr:rowOff>
                  </to>
                </anchor>
              </controlPr>
            </control>
          </mc:Choice>
        </mc:AlternateContent>
        <mc:AlternateContent xmlns:mc="http://schemas.openxmlformats.org/markup-compatibility/2006">
          <mc:Choice Requires="x14">
            <control shapeId="25036" r:id="rId159" name="Drop Down 460">
              <controlPr defaultSize="0" autoFill="0" autoLine="0" autoPict="0">
                <anchor moveWithCells="1" sizeWithCells="1">
                  <from>
                    <xdr:col>1</xdr:col>
                    <xdr:colOff>1325880</xdr:colOff>
                    <xdr:row>125</xdr:row>
                    <xdr:rowOff>7620</xdr:rowOff>
                  </from>
                  <to>
                    <xdr:col>2</xdr:col>
                    <xdr:colOff>541020</xdr:colOff>
                    <xdr:row>125</xdr:row>
                    <xdr:rowOff>7620</xdr:rowOff>
                  </to>
                </anchor>
              </controlPr>
            </control>
          </mc:Choice>
        </mc:AlternateContent>
        <mc:AlternateContent xmlns:mc="http://schemas.openxmlformats.org/markup-compatibility/2006">
          <mc:Choice Requires="x14">
            <control shapeId="25037" r:id="rId160" name="Drop Down 461">
              <controlPr defaultSize="0" autoFill="0" autoLine="0" autoPict="0">
                <anchor moveWithCells="1" sizeWithCells="1">
                  <from>
                    <xdr:col>1</xdr:col>
                    <xdr:colOff>1112520</xdr:colOff>
                    <xdr:row>127</xdr:row>
                    <xdr:rowOff>7620</xdr:rowOff>
                  </from>
                  <to>
                    <xdr:col>2</xdr:col>
                    <xdr:colOff>906780</xdr:colOff>
                    <xdr:row>127</xdr:row>
                    <xdr:rowOff>259080</xdr:rowOff>
                  </to>
                </anchor>
              </controlPr>
            </control>
          </mc:Choice>
        </mc:AlternateContent>
        <mc:AlternateContent xmlns:mc="http://schemas.openxmlformats.org/markup-compatibility/2006">
          <mc:Choice Requires="x14">
            <control shapeId="25038" r:id="rId161" name="Drop Down 462">
              <controlPr defaultSize="0" autoFill="0" autoLine="0" autoPict="0">
                <anchor moveWithCells="1" sizeWithCells="1">
                  <from>
                    <xdr:col>2</xdr:col>
                    <xdr:colOff>182880</xdr:colOff>
                    <xdr:row>125</xdr:row>
                    <xdr:rowOff>7620</xdr:rowOff>
                  </from>
                  <to>
                    <xdr:col>2</xdr:col>
                    <xdr:colOff>906780</xdr:colOff>
                    <xdr:row>125</xdr:row>
                    <xdr:rowOff>259080</xdr:rowOff>
                  </to>
                </anchor>
              </controlPr>
            </control>
          </mc:Choice>
        </mc:AlternateContent>
        <mc:AlternateContent xmlns:mc="http://schemas.openxmlformats.org/markup-compatibility/2006">
          <mc:Choice Requires="x14">
            <control shapeId="25039" r:id="rId162" name="Rozbalovací seznam 19">
              <controlPr defaultSize="0" autoFill="0" autoLine="0" autoPict="0">
                <anchor moveWithCells="1" sizeWithCells="1">
                  <from>
                    <xdr:col>1</xdr:col>
                    <xdr:colOff>182880</xdr:colOff>
                    <xdr:row>128</xdr:row>
                    <xdr:rowOff>7620</xdr:rowOff>
                  </from>
                  <to>
                    <xdr:col>1</xdr:col>
                    <xdr:colOff>1287780</xdr:colOff>
                    <xdr:row>128</xdr:row>
                    <xdr:rowOff>7620</xdr:rowOff>
                  </to>
                </anchor>
              </controlPr>
            </control>
          </mc:Choice>
        </mc:AlternateContent>
        <mc:AlternateContent xmlns:mc="http://schemas.openxmlformats.org/markup-compatibility/2006">
          <mc:Choice Requires="x14">
            <control shapeId="25040" r:id="rId163" name="Drop Down 464">
              <controlPr defaultSize="0" autoFill="0" autoLine="0" autoPict="0">
                <anchor moveWithCells="1" sizeWithCells="1">
                  <from>
                    <xdr:col>1</xdr:col>
                    <xdr:colOff>1325880</xdr:colOff>
                    <xdr:row>128</xdr:row>
                    <xdr:rowOff>7620</xdr:rowOff>
                  </from>
                  <to>
                    <xdr:col>2</xdr:col>
                    <xdr:colOff>541020</xdr:colOff>
                    <xdr:row>128</xdr:row>
                    <xdr:rowOff>7620</xdr:rowOff>
                  </to>
                </anchor>
              </controlPr>
            </control>
          </mc:Choice>
        </mc:AlternateContent>
        <mc:AlternateContent xmlns:mc="http://schemas.openxmlformats.org/markup-compatibility/2006">
          <mc:Choice Requires="x14">
            <control shapeId="25041" r:id="rId164" name="Drop Down 465">
              <controlPr defaultSize="0" autoFill="0" autoLine="0" autoPict="0">
                <anchor moveWithCells="1" sizeWithCells="1">
                  <from>
                    <xdr:col>1</xdr:col>
                    <xdr:colOff>1112520</xdr:colOff>
                    <xdr:row>130</xdr:row>
                    <xdr:rowOff>7620</xdr:rowOff>
                  </from>
                  <to>
                    <xdr:col>2</xdr:col>
                    <xdr:colOff>906780</xdr:colOff>
                    <xdr:row>130</xdr:row>
                    <xdr:rowOff>259080</xdr:rowOff>
                  </to>
                </anchor>
              </controlPr>
            </control>
          </mc:Choice>
        </mc:AlternateContent>
        <mc:AlternateContent xmlns:mc="http://schemas.openxmlformats.org/markup-compatibility/2006">
          <mc:Choice Requires="x14">
            <control shapeId="25042" r:id="rId165" name="Drop Down 466">
              <controlPr defaultSize="0" autoFill="0" autoLine="0" autoPict="0">
                <anchor moveWithCells="1" sizeWithCells="1">
                  <from>
                    <xdr:col>2</xdr:col>
                    <xdr:colOff>182880</xdr:colOff>
                    <xdr:row>128</xdr:row>
                    <xdr:rowOff>7620</xdr:rowOff>
                  </from>
                  <to>
                    <xdr:col>2</xdr:col>
                    <xdr:colOff>906780</xdr:colOff>
                    <xdr:row>128</xdr:row>
                    <xdr:rowOff>259080</xdr:rowOff>
                  </to>
                </anchor>
              </controlPr>
            </control>
          </mc:Choice>
        </mc:AlternateContent>
        <mc:AlternateContent xmlns:mc="http://schemas.openxmlformats.org/markup-compatibility/2006">
          <mc:Choice Requires="x14">
            <control shapeId="25043" r:id="rId166" name="Rozbalovací seznam 19">
              <controlPr defaultSize="0" autoFill="0" autoLine="0" autoPict="0">
                <anchor moveWithCells="1" sizeWithCells="1">
                  <from>
                    <xdr:col>1</xdr:col>
                    <xdr:colOff>182880</xdr:colOff>
                    <xdr:row>131</xdr:row>
                    <xdr:rowOff>7620</xdr:rowOff>
                  </from>
                  <to>
                    <xdr:col>1</xdr:col>
                    <xdr:colOff>1287780</xdr:colOff>
                    <xdr:row>131</xdr:row>
                    <xdr:rowOff>7620</xdr:rowOff>
                  </to>
                </anchor>
              </controlPr>
            </control>
          </mc:Choice>
        </mc:AlternateContent>
        <mc:AlternateContent xmlns:mc="http://schemas.openxmlformats.org/markup-compatibility/2006">
          <mc:Choice Requires="x14">
            <control shapeId="25044" r:id="rId167" name="Drop Down 468">
              <controlPr defaultSize="0" autoFill="0" autoLine="0" autoPict="0">
                <anchor moveWithCells="1" sizeWithCells="1">
                  <from>
                    <xdr:col>1</xdr:col>
                    <xdr:colOff>1325880</xdr:colOff>
                    <xdr:row>131</xdr:row>
                    <xdr:rowOff>7620</xdr:rowOff>
                  </from>
                  <to>
                    <xdr:col>2</xdr:col>
                    <xdr:colOff>541020</xdr:colOff>
                    <xdr:row>131</xdr:row>
                    <xdr:rowOff>7620</xdr:rowOff>
                  </to>
                </anchor>
              </controlPr>
            </control>
          </mc:Choice>
        </mc:AlternateContent>
        <mc:AlternateContent xmlns:mc="http://schemas.openxmlformats.org/markup-compatibility/2006">
          <mc:Choice Requires="x14">
            <control shapeId="25045" r:id="rId168" name="Drop Down 469">
              <controlPr defaultSize="0" autoFill="0" autoLine="0" autoPict="0">
                <anchor moveWithCells="1" sizeWithCells="1">
                  <from>
                    <xdr:col>1</xdr:col>
                    <xdr:colOff>1112520</xdr:colOff>
                    <xdr:row>133</xdr:row>
                    <xdr:rowOff>7620</xdr:rowOff>
                  </from>
                  <to>
                    <xdr:col>2</xdr:col>
                    <xdr:colOff>906780</xdr:colOff>
                    <xdr:row>133</xdr:row>
                    <xdr:rowOff>259080</xdr:rowOff>
                  </to>
                </anchor>
              </controlPr>
            </control>
          </mc:Choice>
        </mc:AlternateContent>
        <mc:AlternateContent xmlns:mc="http://schemas.openxmlformats.org/markup-compatibility/2006">
          <mc:Choice Requires="x14">
            <control shapeId="25046" r:id="rId169" name="Drop Down 470">
              <controlPr defaultSize="0" autoFill="0" autoLine="0" autoPict="0">
                <anchor moveWithCells="1" sizeWithCells="1">
                  <from>
                    <xdr:col>2</xdr:col>
                    <xdr:colOff>182880</xdr:colOff>
                    <xdr:row>131</xdr:row>
                    <xdr:rowOff>7620</xdr:rowOff>
                  </from>
                  <to>
                    <xdr:col>2</xdr:col>
                    <xdr:colOff>906780</xdr:colOff>
                    <xdr:row>131</xdr:row>
                    <xdr:rowOff>259080</xdr:rowOff>
                  </to>
                </anchor>
              </controlPr>
            </control>
          </mc:Choice>
        </mc:AlternateContent>
        <mc:AlternateContent xmlns:mc="http://schemas.openxmlformats.org/markup-compatibility/2006">
          <mc:Choice Requires="x14">
            <control shapeId="25047" r:id="rId170" name="Rozbalovací seznam 19">
              <controlPr defaultSize="0" autoFill="0" autoLine="0" autoPict="0">
                <anchor moveWithCells="1" sizeWithCells="1">
                  <from>
                    <xdr:col>1</xdr:col>
                    <xdr:colOff>182880</xdr:colOff>
                    <xdr:row>134</xdr:row>
                    <xdr:rowOff>7620</xdr:rowOff>
                  </from>
                  <to>
                    <xdr:col>1</xdr:col>
                    <xdr:colOff>1287780</xdr:colOff>
                    <xdr:row>134</xdr:row>
                    <xdr:rowOff>7620</xdr:rowOff>
                  </to>
                </anchor>
              </controlPr>
            </control>
          </mc:Choice>
        </mc:AlternateContent>
        <mc:AlternateContent xmlns:mc="http://schemas.openxmlformats.org/markup-compatibility/2006">
          <mc:Choice Requires="x14">
            <control shapeId="25048" r:id="rId171" name="Drop Down 472">
              <controlPr defaultSize="0" autoFill="0" autoLine="0" autoPict="0">
                <anchor moveWithCells="1" sizeWithCells="1">
                  <from>
                    <xdr:col>1</xdr:col>
                    <xdr:colOff>1325880</xdr:colOff>
                    <xdr:row>134</xdr:row>
                    <xdr:rowOff>7620</xdr:rowOff>
                  </from>
                  <to>
                    <xdr:col>2</xdr:col>
                    <xdr:colOff>541020</xdr:colOff>
                    <xdr:row>134</xdr:row>
                    <xdr:rowOff>7620</xdr:rowOff>
                  </to>
                </anchor>
              </controlPr>
            </control>
          </mc:Choice>
        </mc:AlternateContent>
        <mc:AlternateContent xmlns:mc="http://schemas.openxmlformats.org/markup-compatibility/2006">
          <mc:Choice Requires="x14">
            <control shapeId="25049" r:id="rId172" name="Drop Down 473">
              <controlPr defaultSize="0" autoFill="0" autoLine="0" autoPict="0">
                <anchor moveWithCells="1" sizeWithCells="1">
                  <from>
                    <xdr:col>1</xdr:col>
                    <xdr:colOff>1112520</xdr:colOff>
                    <xdr:row>136</xdr:row>
                    <xdr:rowOff>7620</xdr:rowOff>
                  </from>
                  <to>
                    <xdr:col>2</xdr:col>
                    <xdr:colOff>906780</xdr:colOff>
                    <xdr:row>136</xdr:row>
                    <xdr:rowOff>259080</xdr:rowOff>
                  </to>
                </anchor>
              </controlPr>
            </control>
          </mc:Choice>
        </mc:AlternateContent>
        <mc:AlternateContent xmlns:mc="http://schemas.openxmlformats.org/markup-compatibility/2006">
          <mc:Choice Requires="x14">
            <control shapeId="25050" r:id="rId173" name="Drop Down 474">
              <controlPr defaultSize="0" autoFill="0" autoLine="0" autoPict="0">
                <anchor moveWithCells="1" sizeWithCells="1">
                  <from>
                    <xdr:col>2</xdr:col>
                    <xdr:colOff>182880</xdr:colOff>
                    <xdr:row>134</xdr:row>
                    <xdr:rowOff>7620</xdr:rowOff>
                  </from>
                  <to>
                    <xdr:col>2</xdr:col>
                    <xdr:colOff>906780</xdr:colOff>
                    <xdr:row>134</xdr:row>
                    <xdr:rowOff>259080</xdr:rowOff>
                  </to>
                </anchor>
              </controlPr>
            </control>
          </mc:Choice>
        </mc:AlternateContent>
        <mc:AlternateContent xmlns:mc="http://schemas.openxmlformats.org/markup-compatibility/2006">
          <mc:Choice Requires="x14">
            <control shapeId="25051" r:id="rId174" name="Rozbalovací seznam 19">
              <controlPr defaultSize="0" autoFill="0" autoLine="0" autoPict="0">
                <anchor moveWithCells="1" sizeWithCells="1">
                  <from>
                    <xdr:col>1</xdr:col>
                    <xdr:colOff>182880</xdr:colOff>
                    <xdr:row>137</xdr:row>
                    <xdr:rowOff>7620</xdr:rowOff>
                  </from>
                  <to>
                    <xdr:col>1</xdr:col>
                    <xdr:colOff>1287780</xdr:colOff>
                    <xdr:row>137</xdr:row>
                    <xdr:rowOff>7620</xdr:rowOff>
                  </to>
                </anchor>
              </controlPr>
            </control>
          </mc:Choice>
        </mc:AlternateContent>
        <mc:AlternateContent xmlns:mc="http://schemas.openxmlformats.org/markup-compatibility/2006">
          <mc:Choice Requires="x14">
            <control shapeId="25052" r:id="rId175" name="Drop Down 476">
              <controlPr defaultSize="0" autoFill="0" autoLine="0" autoPict="0">
                <anchor moveWithCells="1" sizeWithCells="1">
                  <from>
                    <xdr:col>1</xdr:col>
                    <xdr:colOff>1325880</xdr:colOff>
                    <xdr:row>137</xdr:row>
                    <xdr:rowOff>7620</xdr:rowOff>
                  </from>
                  <to>
                    <xdr:col>2</xdr:col>
                    <xdr:colOff>541020</xdr:colOff>
                    <xdr:row>137</xdr:row>
                    <xdr:rowOff>7620</xdr:rowOff>
                  </to>
                </anchor>
              </controlPr>
            </control>
          </mc:Choice>
        </mc:AlternateContent>
        <mc:AlternateContent xmlns:mc="http://schemas.openxmlformats.org/markup-compatibility/2006">
          <mc:Choice Requires="x14">
            <control shapeId="25053" r:id="rId176" name="Drop Down 477">
              <controlPr defaultSize="0" autoFill="0" autoLine="0" autoPict="0">
                <anchor moveWithCells="1" sizeWithCells="1">
                  <from>
                    <xdr:col>1</xdr:col>
                    <xdr:colOff>1112520</xdr:colOff>
                    <xdr:row>139</xdr:row>
                    <xdr:rowOff>7620</xdr:rowOff>
                  </from>
                  <to>
                    <xdr:col>2</xdr:col>
                    <xdr:colOff>906780</xdr:colOff>
                    <xdr:row>139</xdr:row>
                    <xdr:rowOff>259080</xdr:rowOff>
                  </to>
                </anchor>
              </controlPr>
            </control>
          </mc:Choice>
        </mc:AlternateContent>
        <mc:AlternateContent xmlns:mc="http://schemas.openxmlformats.org/markup-compatibility/2006">
          <mc:Choice Requires="x14">
            <control shapeId="25054" r:id="rId177" name="Drop Down 478">
              <controlPr defaultSize="0" autoFill="0" autoLine="0" autoPict="0">
                <anchor moveWithCells="1" sizeWithCells="1">
                  <from>
                    <xdr:col>2</xdr:col>
                    <xdr:colOff>182880</xdr:colOff>
                    <xdr:row>137</xdr:row>
                    <xdr:rowOff>7620</xdr:rowOff>
                  </from>
                  <to>
                    <xdr:col>2</xdr:col>
                    <xdr:colOff>906780</xdr:colOff>
                    <xdr:row>137</xdr:row>
                    <xdr:rowOff>259080</xdr:rowOff>
                  </to>
                </anchor>
              </controlPr>
            </control>
          </mc:Choice>
        </mc:AlternateContent>
        <mc:AlternateContent xmlns:mc="http://schemas.openxmlformats.org/markup-compatibility/2006">
          <mc:Choice Requires="x14">
            <control shapeId="25055" r:id="rId178" name="Rozbalovací seznam 19">
              <controlPr defaultSize="0" autoFill="0" autoLine="0" autoPict="0">
                <anchor moveWithCells="1" sizeWithCells="1">
                  <from>
                    <xdr:col>1</xdr:col>
                    <xdr:colOff>182880</xdr:colOff>
                    <xdr:row>140</xdr:row>
                    <xdr:rowOff>7620</xdr:rowOff>
                  </from>
                  <to>
                    <xdr:col>1</xdr:col>
                    <xdr:colOff>1287780</xdr:colOff>
                    <xdr:row>140</xdr:row>
                    <xdr:rowOff>7620</xdr:rowOff>
                  </to>
                </anchor>
              </controlPr>
            </control>
          </mc:Choice>
        </mc:AlternateContent>
        <mc:AlternateContent xmlns:mc="http://schemas.openxmlformats.org/markup-compatibility/2006">
          <mc:Choice Requires="x14">
            <control shapeId="25056" r:id="rId179" name="Drop Down 480">
              <controlPr defaultSize="0" autoFill="0" autoLine="0" autoPict="0">
                <anchor moveWithCells="1" sizeWithCells="1">
                  <from>
                    <xdr:col>1</xdr:col>
                    <xdr:colOff>1325880</xdr:colOff>
                    <xdr:row>140</xdr:row>
                    <xdr:rowOff>7620</xdr:rowOff>
                  </from>
                  <to>
                    <xdr:col>2</xdr:col>
                    <xdr:colOff>541020</xdr:colOff>
                    <xdr:row>140</xdr:row>
                    <xdr:rowOff>7620</xdr:rowOff>
                  </to>
                </anchor>
              </controlPr>
            </control>
          </mc:Choice>
        </mc:AlternateContent>
        <mc:AlternateContent xmlns:mc="http://schemas.openxmlformats.org/markup-compatibility/2006">
          <mc:Choice Requires="x14">
            <control shapeId="25057" r:id="rId180" name="Drop Down 481">
              <controlPr defaultSize="0" autoFill="0" autoLine="0" autoPict="0">
                <anchor moveWithCells="1" sizeWithCells="1">
                  <from>
                    <xdr:col>1</xdr:col>
                    <xdr:colOff>1112520</xdr:colOff>
                    <xdr:row>142</xdr:row>
                    <xdr:rowOff>7620</xdr:rowOff>
                  </from>
                  <to>
                    <xdr:col>2</xdr:col>
                    <xdr:colOff>906780</xdr:colOff>
                    <xdr:row>142</xdr:row>
                    <xdr:rowOff>259080</xdr:rowOff>
                  </to>
                </anchor>
              </controlPr>
            </control>
          </mc:Choice>
        </mc:AlternateContent>
        <mc:AlternateContent xmlns:mc="http://schemas.openxmlformats.org/markup-compatibility/2006">
          <mc:Choice Requires="x14">
            <control shapeId="25058" r:id="rId181" name="Drop Down 482">
              <controlPr defaultSize="0" autoFill="0" autoLine="0" autoPict="0">
                <anchor moveWithCells="1" sizeWithCells="1">
                  <from>
                    <xdr:col>2</xdr:col>
                    <xdr:colOff>182880</xdr:colOff>
                    <xdr:row>140</xdr:row>
                    <xdr:rowOff>7620</xdr:rowOff>
                  </from>
                  <to>
                    <xdr:col>2</xdr:col>
                    <xdr:colOff>906780</xdr:colOff>
                    <xdr:row>140</xdr:row>
                    <xdr:rowOff>259080</xdr:rowOff>
                  </to>
                </anchor>
              </controlPr>
            </control>
          </mc:Choice>
        </mc:AlternateContent>
        <mc:AlternateContent xmlns:mc="http://schemas.openxmlformats.org/markup-compatibility/2006">
          <mc:Choice Requires="x14">
            <control shapeId="25059" r:id="rId182" name="Rozbalovací seznam 19">
              <controlPr defaultSize="0" autoFill="0" autoLine="0" autoPict="0">
                <anchor moveWithCells="1" sizeWithCells="1">
                  <from>
                    <xdr:col>1</xdr:col>
                    <xdr:colOff>182880</xdr:colOff>
                    <xdr:row>143</xdr:row>
                    <xdr:rowOff>7620</xdr:rowOff>
                  </from>
                  <to>
                    <xdr:col>1</xdr:col>
                    <xdr:colOff>1287780</xdr:colOff>
                    <xdr:row>143</xdr:row>
                    <xdr:rowOff>7620</xdr:rowOff>
                  </to>
                </anchor>
              </controlPr>
            </control>
          </mc:Choice>
        </mc:AlternateContent>
        <mc:AlternateContent xmlns:mc="http://schemas.openxmlformats.org/markup-compatibility/2006">
          <mc:Choice Requires="x14">
            <control shapeId="25060" r:id="rId183" name="Drop Down 484">
              <controlPr defaultSize="0" autoFill="0" autoLine="0" autoPict="0">
                <anchor moveWithCells="1" sizeWithCells="1">
                  <from>
                    <xdr:col>1</xdr:col>
                    <xdr:colOff>1325880</xdr:colOff>
                    <xdr:row>143</xdr:row>
                    <xdr:rowOff>7620</xdr:rowOff>
                  </from>
                  <to>
                    <xdr:col>2</xdr:col>
                    <xdr:colOff>541020</xdr:colOff>
                    <xdr:row>143</xdr:row>
                    <xdr:rowOff>7620</xdr:rowOff>
                  </to>
                </anchor>
              </controlPr>
            </control>
          </mc:Choice>
        </mc:AlternateContent>
        <mc:AlternateContent xmlns:mc="http://schemas.openxmlformats.org/markup-compatibility/2006">
          <mc:Choice Requires="x14">
            <control shapeId="25061" r:id="rId184" name="Drop Down 485">
              <controlPr defaultSize="0" autoFill="0" autoLine="0" autoPict="0">
                <anchor moveWithCells="1" sizeWithCells="1">
                  <from>
                    <xdr:col>1</xdr:col>
                    <xdr:colOff>1112520</xdr:colOff>
                    <xdr:row>145</xdr:row>
                    <xdr:rowOff>7620</xdr:rowOff>
                  </from>
                  <to>
                    <xdr:col>2</xdr:col>
                    <xdr:colOff>906780</xdr:colOff>
                    <xdr:row>145</xdr:row>
                    <xdr:rowOff>259080</xdr:rowOff>
                  </to>
                </anchor>
              </controlPr>
            </control>
          </mc:Choice>
        </mc:AlternateContent>
        <mc:AlternateContent xmlns:mc="http://schemas.openxmlformats.org/markup-compatibility/2006">
          <mc:Choice Requires="x14">
            <control shapeId="25062" r:id="rId185" name="Drop Down 486">
              <controlPr defaultSize="0" autoFill="0" autoLine="0" autoPict="0">
                <anchor moveWithCells="1" sizeWithCells="1">
                  <from>
                    <xdr:col>2</xdr:col>
                    <xdr:colOff>182880</xdr:colOff>
                    <xdr:row>143</xdr:row>
                    <xdr:rowOff>7620</xdr:rowOff>
                  </from>
                  <to>
                    <xdr:col>2</xdr:col>
                    <xdr:colOff>906780</xdr:colOff>
                    <xdr:row>143</xdr:row>
                    <xdr:rowOff>259080</xdr:rowOff>
                  </to>
                </anchor>
              </controlPr>
            </control>
          </mc:Choice>
        </mc:AlternateContent>
        <mc:AlternateContent xmlns:mc="http://schemas.openxmlformats.org/markup-compatibility/2006">
          <mc:Choice Requires="x14">
            <control shapeId="25063" r:id="rId186" name="Rozbalovací seznam 19">
              <controlPr defaultSize="0" autoFill="0" autoLine="0" autoPict="0">
                <anchor moveWithCells="1" sizeWithCells="1">
                  <from>
                    <xdr:col>1</xdr:col>
                    <xdr:colOff>182880</xdr:colOff>
                    <xdr:row>146</xdr:row>
                    <xdr:rowOff>7620</xdr:rowOff>
                  </from>
                  <to>
                    <xdr:col>1</xdr:col>
                    <xdr:colOff>1287780</xdr:colOff>
                    <xdr:row>146</xdr:row>
                    <xdr:rowOff>7620</xdr:rowOff>
                  </to>
                </anchor>
              </controlPr>
            </control>
          </mc:Choice>
        </mc:AlternateContent>
        <mc:AlternateContent xmlns:mc="http://schemas.openxmlformats.org/markup-compatibility/2006">
          <mc:Choice Requires="x14">
            <control shapeId="25064" r:id="rId187" name="Drop Down 488">
              <controlPr defaultSize="0" autoFill="0" autoLine="0" autoPict="0">
                <anchor moveWithCells="1" sizeWithCells="1">
                  <from>
                    <xdr:col>1</xdr:col>
                    <xdr:colOff>1325880</xdr:colOff>
                    <xdr:row>146</xdr:row>
                    <xdr:rowOff>7620</xdr:rowOff>
                  </from>
                  <to>
                    <xdr:col>2</xdr:col>
                    <xdr:colOff>541020</xdr:colOff>
                    <xdr:row>146</xdr:row>
                    <xdr:rowOff>7620</xdr:rowOff>
                  </to>
                </anchor>
              </controlPr>
            </control>
          </mc:Choice>
        </mc:AlternateContent>
        <mc:AlternateContent xmlns:mc="http://schemas.openxmlformats.org/markup-compatibility/2006">
          <mc:Choice Requires="x14">
            <control shapeId="25065" r:id="rId188" name="Drop Down 489">
              <controlPr defaultSize="0" autoFill="0" autoLine="0" autoPict="0">
                <anchor moveWithCells="1" sizeWithCells="1">
                  <from>
                    <xdr:col>1</xdr:col>
                    <xdr:colOff>1112520</xdr:colOff>
                    <xdr:row>148</xdr:row>
                    <xdr:rowOff>7620</xdr:rowOff>
                  </from>
                  <to>
                    <xdr:col>2</xdr:col>
                    <xdr:colOff>906780</xdr:colOff>
                    <xdr:row>148</xdr:row>
                    <xdr:rowOff>259080</xdr:rowOff>
                  </to>
                </anchor>
              </controlPr>
            </control>
          </mc:Choice>
        </mc:AlternateContent>
        <mc:AlternateContent xmlns:mc="http://schemas.openxmlformats.org/markup-compatibility/2006">
          <mc:Choice Requires="x14">
            <control shapeId="25066" r:id="rId189" name="Drop Down 490">
              <controlPr defaultSize="0" autoFill="0" autoLine="0" autoPict="0">
                <anchor moveWithCells="1" sizeWithCells="1">
                  <from>
                    <xdr:col>2</xdr:col>
                    <xdr:colOff>182880</xdr:colOff>
                    <xdr:row>146</xdr:row>
                    <xdr:rowOff>7620</xdr:rowOff>
                  </from>
                  <to>
                    <xdr:col>2</xdr:col>
                    <xdr:colOff>906780</xdr:colOff>
                    <xdr:row>146</xdr:row>
                    <xdr:rowOff>259080</xdr:rowOff>
                  </to>
                </anchor>
              </controlPr>
            </control>
          </mc:Choice>
        </mc:AlternateContent>
        <mc:AlternateContent xmlns:mc="http://schemas.openxmlformats.org/markup-compatibility/2006">
          <mc:Choice Requires="x14">
            <control shapeId="25067" r:id="rId190" name="Rozbalovací seznam 19">
              <controlPr defaultSize="0" autoFill="0" autoLine="0" autoPict="0">
                <anchor moveWithCells="1" sizeWithCells="1">
                  <from>
                    <xdr:col>1</xdr:col>
                    <xdr:colOff>182880</xdr:colOff>
                    <xdr:row>149</xdr:row>
                    <xdr:rowOff>7620</xdr:rowOff>
                  </from>
                  <to>
                    <xdr:col>1</xdr:col>
                    <xdr:colOff>1287780</xdr:colOff>
                    <xdr:row>149</xdr:row>
                    <xdr:rowOff>7620</xdr:rowOff>
                  </to>
                </anchor>
              </controlPr>
            </control>
          </mc:Choice>
        </mc:AlternateContent>
        <mc:AlternateContent xmlns:mc="http://schemas.openxmlformats.org/markup-compatibility/2006">
          <mc:Choice Requires="x14">
            <control shapeId="25068" r:id="rId191" name="Drop Down 492">
              <controlPr defaultSize="0" autoFill="0" autoLine="0" autoPict="0">
                <anchor moveWithCells="1" sizeWithCells="1">
                  <from>
                    <xdr:col>1</xdr:col>
                    <xdr:colOff>1325880</xdr:colOff>
                    <xdr:row>149</xdr:row>
                    <xdr:rowOff>7620</xdr:rowOff>
                  </from>
                  <to>
                    <xdr:col>2</xdr:col>
                    <xdr:colOff>541020</xdr:colOff>
                    <xdr:row>149</xdr:row>
                    <xdr:rowOff>7620</xdr:rowOff>
                  </to>
                </anchor>
              </controlPr>
            </control>
          </mc:Choice>
        </mc:AlternateContent>
        <mc:AlternateContent xmlns:mc="http://schemas.openxmlformats.org/markup-compatibility/2006">
          <mc:Choice Requires="x14">
            <control shapeId="25069" r:id="rId192" name="Drop Down 493">
              <controlPr defaultSize="0" autoFill="0" autoLine="0" autoPict="0">
                <anchor moveWithCells="1" sizeWithCells="1">
                  <from>
                    <xdr:col>1</xdr:col>
                    <xdr:colOff>1112520</xdr:colOff>
                    <xdr:row>151</xdr:row>
                    <xdr:rowOff>7620</xdr:rowOff>
                  </from>
                  <to>
                    <xdr:col>2</xdr:col>
                    <xdr:colOff>906780</xdr:colOff>
                    <xdr:row>151</xdr:row>
                    <xdr:rowOff>259080</xdr:rowOff>
                  </to>
                </anchor>
              </controlPr>
            </control>
          </mc:Choice>
        </mc:AlternateContent>
        <mc:AlternateContent xmlns:mc="http://schemas.openxmlformats.org/markup-compatibility/2006">
          <mc:Choice Requires="x14">
            <control shapeId="25070" r:id="rId193" name="Drop Down 494">
              <controlPr defaultSize="0" autoFill="0" autoLine="0" autoPict="0">
                <anchor moveWithCells="1" sizeWithCells="1">
                  <from>
                    <xdr:col>2</xdr:col>
                    <xdr:colOff>182880</xdr:colOff>
                    <xdr:row>149</xdr:row>
                    <xdr:rowOff>7620</xdr:rowOff>
                  </from>
                  <to>
                    <xdr:col>2</xdr:col>
                    <xdr:colOff>906780</xdr:colOff>
                    <xdr:row>149</xdr:row>
                    <xdr:rowOff>259080</xdr:rowOff>
                  </to>
                </anchor>
              </controlPr>
            </control>
          </mc:Choice>
        </mc:AlternateContent>
        <mc:AlternateContent xmlns:mc="http://schemas.openxmlformats.org/markup-compatibility/2006">
          <mc:Choice Requires="x14">
            <control shapeId="25071" r:id="rId194" name="Rozbalovací seznam 19">
              <controlPr defaultSize="0" autoFill="0" autoLine="0" autoPict="0">
                <anchor moveWithCells="1" sizeWithCells="1">
                  <from>
                    <xdr:col>1</xdr:col>
                    <xdr:colOff>182880</xdr:colOff>
                    <xdr:row>152</xdr:row>
                    <xdr:rowOff>7620</xdr:rowOff>
                  </from>
                  <to>
                    <xdr:col>1</xdr:col>
                    <xdr:colOff>1287780</xdr:colOff>
                    <xdr:row>152</xdr:row>
                    <xdr:rowOff>7620</xdr:rowOff>
                  </to>
                </anchor>
              </controlPr>
            </control>
          </mc:Choice>
        </mc:AlternateContent>
        <mc:AlternateContent xmlns:mc="http://schemas.openxmlformats.org/markup-compatibility/2006">
          <mc:Choice Requires="x14">
            <control shapeId="25072" r:id="rId195" name="Drop Down 496">
              <controlPr defaultSize="0" autoFill="0" autoLine="0" autoPict="0">
                <anchor moveWithCells="1" sizeWithCells="1">
                  <from>
                    <xdr:col>1</xdr:col>
                    <xdr:colOff>1325880</xdr:colOff>
                    <xdr:row>152</xdr:row>
                    <xdr:rowOff>7620</xdr:rowOff>
                  </from>
                  <to>
                    <xdr:col>2</xdr:col>
                    <xdr:colOff>541020</xdr:colOff>
                    <xdr:row>152</xdr:row>
                    <xdr:rowOff>7620</xdr:rowOff>
                  </to>
                </anchor>
              </controlPr>
            </control>
          </mc:Choice>
        </mc:AlternateContent>
        <mc:AlternateContent xmlns:mc="http://schemas.openxmlformats.org/markup-compatibility/2006">
          <mc:Choice Requires="x14">
            <control shapeId="25073" r:id="rId196" name="Drop Down 497">
              <controlPr defaultSize="0" autoFill="0" autoLine="0" autoPict="0">
                <anchor moveWithCells="1" sizeWithCells="1">
                  <from>
                    <xdr:col>1</xdr:col>
                    <xdr:colOff>1112520</xdr:colOff>
                    <xdr:row>154</xdr:row>
                    <xdr:rowOff>7620</xdr:rowOff>
                  </from>
                  <to>
                    <xdr:col>2</xdr:col>
                    <xdr:colOff>906780</xdr:colOff>
                    <xdr:row>154</xdr:row>
                    <xdr:rowOff>259080</xdr:rowOff>
                  </to>
                </anchor>
              </controlPr>
            </control>
          </mc:Choice>
        </mc:AlternateContent>
        <mc:AlternateContent xmlns:mc="http://schemas.openxmlformats.org/markup-compatibility/2006">
          <mc:Choice Requires="x14">
            <control shapeId="25074" r:id="rId197" name="Drop Down 498">
              <controlPr defaultSize="0" autoFill="0" autoLine="0" autoPict="0">
                <anchor moveWithCells="1" sizeWithCells="1">
                  <from>
                    <xdr:col>2</xdr:col>
                    <xdr:colOff>182880</xdr:colOff>
                    <xdr:row>152</xdr:row>
                    <xdr:rowOff>7620</xdr:rowOff>
                  </from>
                  <to>
                    <xdr:col>2</xdr:col>
                    <xdr:colOff>906780</xdr:colOff>
                    <xdr:row>152</xdr:row>
                    <xdr:rowOff>259080</xdr:rowOff>
                  </to>
                </anchor>
              </controlPr>
            </control>
          </mc:Choice>
        </mc:AlternateContent>
        <mc:AlternateContent xmlns:mc="http://schemas.openxmlformats.org/markup-compatibility/2006">
          <mc:Choice Requires="x14">
            <control shapeId="25075" r:id="rId198" name="Rozbalovací seznam 19">
              <controlPr defaultSize="0" autoFill="0" autoLine="0" autoPict="0">
                <anchor moveWithCells="1" sizeWithCells="1">
                  <from>
                    <xdr:col>1</xdr:col>
                    <xdr:colOff>182880</xdr:colOff>
                    <xdr:row>155</xdr:row>
                    <xdr:rowOff>7620</xdr:rowOff>
                  </from>
                  <to>
                    <xdr:col>1</xdr:col>
                    <xdr:colOff>1287780</xdr:colOff>
                    <xdr:row>155</xdr:row>
                    <xdr:rowOff>7620</xdr:rowOff>
                  </to>
                </anchor>
              </controlPr>
            </control>
          </mc:Choice>
        </mc:AlternateContent>
        <mc:AlternateContent xmlns:mc="http://schemas.openxmlformats.org/markup-compatibility/2006">
          <mc:Choice Requires="x14">
            <control shapeId="25076" r:id="rId199" name="Drop Down 500">
              <controlPr defaultSize="0" autoFill="0" autoLine="0" autoPict="0">
                <anchor moveWithCells="1" sizeWithCells="1">
                  <from>
                    <xdr:col>1</xdr:col>
                    <xdr:colOff>1325880</xdr:colOff>
                    <xdr:row>155</xdr:row>
                    <xdr:rowOff>7620</xdr:rowOff>
                  </from>
                  <to>
                    <xdr:col>2</xdr:col>
                    <xdr:colOff>541020</xdr:colOff>
                    <xdr:row>155</xdr:row>
                    <xdr:rowOff>7620</xdr:rowOff>
                  </to>
                </anchor>
              </controlPr>
            </control>
          </mc:Choice>
        </mc:AlternateContent>
        <mc:AlternateContent xmlns:mc="http://schemas.openxmlformats.org/markup-compatibility/2006">
          <mc:Choice Requires="x14">
            <control shapeId="25077" r:id="rId200" name="Drop Down 501">
              <controlPr defaultSize="0" autoFill="0" autoLine="0" autoPict="0">
                <anchor moveWithCells="1" sizeWithCells="1">
                  <from>
                    <xdr:col>1</xdr:col>
                    <xdr:colOff>1112520</xdr:colOff>
                    <xdr:row>157</xdr:row>
                    <xdr:rowOff>7620</xdr:rowOff>
                  </from>
                  <to>
                    <xdr:col>2</xdr:col>
                    <xdr:colOff>906780</xdr:colOff>
                    <xdr:row>157</xdr:row>
                    <xdr:rowOff>259080</xdr:rowOff>
                  </to>
                </anchor>
              </controlPr>
            </control>
          </mc:Choice>
        </mc:AlternateContent>
        <mc:AlternateContent xmlns:mc="http://schemas.openxmlformats.org/markup-compatibility/2006">
          <mc:Choice Requires="x14">
            <control shapeId="25078" r:id="rId201" name="Drop Down 502">
              <controlPr defaultSize="0" autoFill="0" autoLine="0" autoPict="0">
                <anchor moveWithCells="1" sizeWithCells="1">
                  <from>
                    <xdr:col>2</xdr:col>
                    <xdr:colOff>182880</xdr:colOff>
                    <xdr:row>155</xdr:row>
                    <xdr:rowOff>7620</xdr:rowOff>
                  </from>
                  <to>
                    <xdr:col>2</xdr:col>
                    <xdr:colOff>906780</xdr:colOff>
                    <xdr:row>155</xdr:row>
                    <xdr:rowOff>259080</xdr:rowOff>
                  </to>
                </anchor>
              </controlPr>
            </control>
          </mc:Choice>
        </mc:AlternateContent>
        <mc:AlternateContent xmlns:mc="http://schemas.openxmlformats.org/markup-compatibility/2006">
          <mc:Choice Requires="x14">
            <control shapeId="25079" r:id="rId202" name="Rozbalovací seznam 19">
              <controlPr defaultSize="0" autoFill="0" autoLine="0" autoPict="0">
                <anchor moveWithCells="1" sizeWithCells="1">
                  <from>
                    <xdr:col>1</xdr:col>
                    <xdr:colOff>182880</xdr:colOff>
                    <xdr:row>158</xdr:row>
                    <xdr:rowOff>7620</xdr:rowOff>
                  </from>
                  <to>
                    <xdr:col>1</xdr:col>
                    <xdr:colOff>1287780</xdr:colOff>
                    <xdr:row>158</xdr:row>
                    <xdr:rowOff>7620</xdr:rowOff>
                  </to>
                </anchor>
              </controlPr>
            </control>
          </mc:Choice>
        </mc:AlternateContent>
        <mc:AlternateContent xmlns:mc="http://schemas.openxmlformats.org/markup-compatibility/2006">
          <mc:Choice Requires="x14">
            <control shapeId="25080" r:id="rId203" name="Drop Down 504">
              <controlPr defaultSize="0" autoFill="0" autoLine="0" autoPict="0">
                <anchor moveWithCells="1" sizeWithCells="1">
                  <from>
                    <xdr:col>1</xdr:col>
                    <xdr:colOff>1325880</xdr:colOff>
                    <xdr:row>158</xdr:row>
                    <xdr:rowOff>7620</xdr:rowOff>
                  </from>
                  <to>
                    <xdr:col>2</xdr:col>
                    <xdr:colOff>541020</xdr:colOff>
                    <xdr:row>158</xdr:row>
                    <xdr:rowOff>7620</xdr:rowOff>
                  </to>
                </anchor>
              </controlPr>
            </control>
          </mc:Choice>
        </mc:AlternateContent>
        <mc:AlternateContent xmlns:mc="http://schemas.openxmlformats.org/markup-compatibility/2006">
          <mc:Choice Requires="x14">
            <control shapeId="25081" r:id="rId204" name="Drop Down 505">
              <controlPr defaultSize="0" autoFill="0" autoLine="0" autoPict="0">
                <anchor moveWithCells="1" sizeWithCells="1">
                  <from>
                    <xdr:col>1</xdr:col>
                    <xdr:colOff>1112520</xdr:colOff>
                    <xdr:row>160</xdr:row>
                    <xdr:rowOff>7620</xdr:rowOff>
                  </from>
                  <to>
                    <xdr:col>2</xdr:col>
                    <xdr:colOff>906780</xdr:colOff>
                    <xdr:row>160</xdr:row>
                    <xdr:rowOff>259080</xdr:rowOff>
                  </to>
                </anchor>
              </controlPr>
            </control>
          </mc:Choice>
        </mc:AlternateContent>
        <mc:AlternateContent xmlns:mc="http://schemas.openxmlformats.org/markup-compatibility/2006">
          <mc:Choice Requires="x14">
            <control shapeId="25082" r:id="rId205" name="Drop Down 506">
              <controlPr defaultSize="0" autoFill="0" autoLine="0" autoPict="0">
                <anchor moveWithCells="1" sizeWithCells="1">
                  <from>
                    <xdr:col>2</xdr:col>
                    <xdr:colOff>182880</xdr:colOff>
                    <xdr:row>158</xdr:row>
                    <xdr:rowOff>7620</xdr:rowOff>
                  </from>
                  <to>
                    <xdr:col>2</xdr:col>
                    <xdr:colOff>906780</xdr:colOff>
                    <xdr:row>158</xdr:row>
                    <xdr:rowOff>259080</xdr:rowOff>
                  </to>
                </anchor>
              </controlPr>
            </control>
          </mc:Choice>
        </mc:AlternateContent>
        <mc:AlternateContent xmlns:mc="http://schemas.openxmlformats.org/markup-compatibility/2006">
          <mc:Choice Requires="x14">
            <control shapeId="25083" r:id="rId206" name="Rozbalovací seznam 19">
              <controlPr defaultSize="0" autoFill="0" autoLine="0" autoPict="0">
                <anchor moveWithCells="1" sizeWithCells="1">
                  <from>
                    <xdr:col>1</xdr:col>
                    <xdr:colOff>182880</xdr:colOff>
                    <xdr:row>161</xdr:row>
                    <xdr:rowOff>7620</xdr:rowOff>
                  </from>
                  <to>
                    <xdr:col>1</xdr:col>
                    <xdr:colOff>1287780</xdr:colOff>
                    <xdr:row>161</xdr:row>
                    <xdr:rowOff>7620</xdr:rowOff>
                  </to>
                </anchor>
              </controlPr>
            </control>
          </mc:Choice>
        </mc:AlternateContent>
        <mc:AlternateContent xmlns:mc="http://schemas.openxmlformats.org/markup-compatibility/2006">
          <mc:Choice Requires="x14">
            <control shapeId="25084" r:id="rId207" name="Drop Down 508">
              <controlPr defaultSize="0" autoFill="0" autoLine="0" autoPict="0">
                <anchor moveWithCells="1" sizeWithCells="1">
                  <from>
                    <xdr:col>1</xdr:col>
                    <xdr:colOff>1325880</xdr:colOff>
                    <xdr:row>161</xdr:row>
                    <xdr:rowOff>7620</xdr:rowOff>
                  </from>
                  <to>
                    <xdr:col>2</xdr:col>
                    <xdr:colOff>541020</xdr:colOff>
                    <xdr:row>161</xdr:row>
                    <xdr:rowOff>7620</xdr:rowOff>
                  </to>
                </anchor>
              </controlPr>
            </control>
          </mc:Choice>
        </mc:AlternateContent>
        <mc:AlternateContent xmlns:mc="http://schemas.openxmlformats.org/markup-compatibility/2006">
          <mc:Choice Requires="x14">
            <control shapeId="25085" r:id="rId208" name="Drop Down 509">
              <controlPr defaultSize="0" autoFill="0" autoLine="0" autoPict="0">
                <anchor moveWithCells="1" sizeWithCells="1">
                  <from>
                    <xdr:col>1</xdr:col>
                    <xdr:colOff>1112520</xdr:colOff>
                    <xdr:row>163</xdr:row>
                    <xdr:rowOff>7620</xdr:rowOff>
                  </from>
                  <to>
                    <xdr:col>2</xdr:col>
                    <xdr:colOff>906780</xdr:colOff>
                    <xdr:row>163</xdr:row>
                    <xdr:rowOff>259080</xdr:rowOff>
                  </to>
                </anchor>
              </controlPr>
            </control>
          </mc:Choice>
        </mc:AlternateContent>
        <mc:AlternateContent xmlns:mc="http://schemas.openxmlformats.org/markup-compatibility/2006">
          <mc:Choice Requires="x14">
            <control shapeId="25086" r:id="rId209" name="Drop Down 510">
              <controlPr defaultSize="0" autoFill="0" autoLine="0" autoPict="0">
                <anchor moveWithCells="1" sizeWithCells="1">
                  <from>
                    <xdr:col>2</xdr:col>
                    <xdr:colOff>182880</xdr:colOff>
                    <xdr:row>161</xdr:row>
                    <xdr:rowOff>7620</xdr:rowOff>
                  </from>
                  <to>
                    <xdr:col>2</xdr:col>
                    <xdr:colOff>906780</xdr:colOff>
                    <xdr:row>161</xdr:row>
                    <xdr:rowOff>259080</xdr:rowOff>
                  </to>
                </anchor>
              </controlPr>
            </control>
          </mc:Choice>
        </mc:AlternateContent>
        <mc:AlternateContent xmlns:mc="http://schemas.openxmlformats.org/markup-compatibility/2006">
          <mc:Choice Requires="x14">
            <control shapeId="25087" r:id="rId210" name="Rozbalovací seznam 19">
              <controlPr defaultSize="0" autoFill="0" autoLine="0" autoPict="0">
                <anchor moveWithCells="1" sizeWithCells="1">
                  <from>
                    <xdr:col>1</xdr:col>
                    <xdr:colOff>182880</xdr:colOff>
                    <xdr:row>17</xdr:row>
                    <xdr:rowOff>7620</xdr:rowOff>
                  </from>
                  <to>
                    <xdr:col>1</xdr:col>
                    <xdr:colOff>1287780</xdr:colOff>
                    <xdr:row>17</xdr:row>
                    <xdr:rowOff>7620</xdr:rowOff>
                  </to>
                </anchor>
              </controlPr>
            </control>
          </mc:Choice>
        </mc:AlternateContent>
        <mc:AlternateContent xmlns:mc="http://schemas.openxmlformats.org/markup-compatibility/2006">
          <mc:Choice Requires="x14">
            <control shapeId="25088" r:id="rId211" name="Drop Down 512">
              <controlPr defaultSize="0" autoFill="0" autoLine="0" autoPict="0">
                <anchor moveWithCells="1" sizeWithCells="1">
                  <from>
                    <xdr:col>1</xdr:col>
                    <xdr:colOff>1325880</xdr:colOff>
                    <xdr:row>17</xdr:row>
                    <xdr:rowOff>7620</xdr:rowOff>
                  </from>
                  <to>
                    <xdr:col>2</xdr:col>
                    <xdr:colOff>541020</xdr:colOff>
                    <xdr:row>17</xdr:row>
                    <xdr:rowOff>7620</xdr:rowOff>
                  </to>
                </anchor>
              </controlPr>
            </control>
          </mc:Choice>
        </mc:AlternateContent>
        <mc:AlternateContent xmlns:mc="http://schemas.openxmlformats.org/markup-compatibility/2006">
          <mc:Choice Requires="x14">
            <control shapeId="25090" r:id="rId212" name="Rozbalovací seznam 19">
              <controlPr defaultSize="0" autoFill="0" autoLine="0" autoPict="0">
                <anchor moveWithCells="1" sizeWithCells="1">
                  <from>
                    <xdr:col>1</xdr:col>
                    <xdr:colOff>182880</xdr:colOff>
                    <xdr:row>17</xdr:row>
                    <xdr:rowOff>7620</xdr:rowOff>
                  </from>
                  <to>
                    <xdr:col>1</xdr:col>
                    <xdr:colOff>1287780</xdr:colOff>
                    <xdr:row>17</xdr:row>
                    <xdr:rowOff>7620</xdr:rowOff>
                  </to>
                </anchor>
              </controlPr>
            </control>
          </mc:Choice>
        </mc:AlternateContent>
        <mc:AlternateContent xmlns:mc="http://schemas.openxmlformats.org/markup-compatibility/2006">
          <mc:Choice Requires="x14">
            <control shapeId="25091" r:id="rId213" name="Drop Down 515">
              <controlPr defaultSize="0" autoFill="0" autoLine="0" autoPict="0">
                <anchor moveWithCells="1" sizeWithCells="1">
                  <from>
                    <xdr:col>1</xdr:col>
                    <xdr:colOff>1325880</xdr:colOff>
                    <xdr:row>17</xdr:row>
                    <xdr:rowOff>7620</xdr:rowOff>
                  </from>
                  <to>
                    <xdr:col>2</xdr:col>
                    <xdr:colOff>541020</xdr:colOff>
                    <xdr:row>17</xdr:row>
                    <xdr:rowOff>7620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4B6C8-CF04-4104-966F-CF0E481CC31D}">
  <dimension ref="A1:J35"/>
  <sheetViews>
    <sheetView workbookViewId="0">
      <selection activeCell="E22" sqref="E22"/>
    </sheetView>
  </sheetViews>
  <sheetFormatPr defaultRowHeight="13.2" x14ac:dyDescent="0.25"/>
  <cols>
    <col min="1" max="1" width="4.88671875" style="78" customWidth="1"/>
    <col min="2" max="2" width="11.44140625" style="78" customWidth="1"/>
    <col min="3" max="3" width="7" style="78" customWidth="1"/>
    <col min="4" max="4" width="22.44140625" style="78" customWidth="1"/>
    <col min="5" max="5" width="87.44140625" style="78" customWidth="1"/>
    <col min="6" max="7" width="9.109375" hidden="1" customWidth="1"/>
    <col min="10" max="10" width="24" customWidth="1"/>
  </cols>
  <sheetData>
    <row r="1" spans="1:10" ht="58.5" customHeight="1" thickBot="1" x14ac:dyDescent="0.3">
      <c r="A1" s="242"/>
      <c r="B1" s="242"/>
      <c r="C1" s="242"/>
      <c r="D1" s="242"/>
      <c r="E1" s="242"/>
      <c r="J1" s="85"/>
    </row>
    <row r="2" spans="1:10" x14ac:dyDescent="0.25">
      <c r="A2" s="243" t="s">
        <v>60</v>
      </c>
      <c r="B2" s="244"/>
      <c r="C2" s="244"/>
      <c r="D2" s="244"/>
      <c r="E2" s="245"/>
    </row>
    <row r="3" spans="1:10" ht="122.25" customHeight="1" thickBot="1" x14ac:dyDescent="0.3">
      <c r="A3" s="250" t="s">
        <v>189</v>
      </c>
      <c r="B3" s="251"/>
      <c r="C3" s="251"/>
      <c r="D3" s="251"/>
      <c r="E3" s="252"/>
    </row>
    <row r="4" spans="1:10" ht="13.8" thickBot="1" x14ac:dyDescent="0.3">
      <c r="A4" s="127" t="s">
        <v>52</v>
      </c>
      <c r="B4" s="129" t="s">
        <v>54</v>
      </c>
      <c r="C4" s="128" t="s">
        <v>53</v>
      </c>
      <c r="D4" s="127" t="s">
        <v>0</v>
      </c>
      <c r="E4" s="140" t="s">
        <v>1</v>
      </c>
    </row>
    <row r="5" spans="1:10" ht="34.200000000000003" x14ac:dyDescent="0.25">
      <c r="A5" s="253" t="s">
        <v>175</v>
      </c>
      <c r="B5" s="130" t="s">
        <v>74</v>
      </c>
      <c r="C5" s="131" t="s">
        <v>3</v>
      </c>
      <c r="D5" s="148" t="s">
        <v>73</v>
      </c>
      <c r="E5" s="141" t="s">
        <v>179</v>
      </c>
    </row>
    <row r="6" spans="1:10" ht="57" x14ac:dyDescent="0.25">
      <c r="A6" s="254"/>
      <c r="B6" s="132" t="s">
        <v>2</v>
      </c>
      <c r="C6" s="133" t="s">
        <v>3</v>
      </c>
      <c r="D6" s="149" t="s">
        <v>110</v>
      </c>
      <c r="E6" s="142" t="s">
        <v>180</v>
      </c>
    </row>
    <row r="7" spans="1:10" ht="34.200000000000003" x14ac:dyDescent="0.25">
      <c r="A7" s="254"/>
      <c r="B7" s="132" t="s">
        <v>4</v>
      </c>
      <c r="C7" s="133" t="s">
        <v>7</v>
      </c>
      <c r="D7" s="150" t="s">
        <v>5</v>
      </c>
      <c r="E7" s="142" t="s">
        <v>78</v>
      </c>
    </row>
    <row r="8" spans="1:10" ht="34.200000000000003" x14ac:dyDescent="0.25">
      <c r="A8" s="254"/>
      <c r="B8" s="132" t="s">
        <v>4</v>
      </c>
      <c r="C8" s="133" t="s">
        <v>8</v>
      </c>
      <c r="D8" s="150" t="s">
        <v>115</v>
      </c>
      <c r="E8" s="142" t="s">
        <v>158</v>
      </c>
    </row>
    <row r="9" spans="1:10" ht="68.400000000000006" x14ac:dyDescent="0.25">
      <c r="A9" s="254"/>
      <c r="B9" s="132" t="s">
        <v>4</v>
      </c>
      <c r="C9" s="133" t="s">
        <v>9</v>
      </c>
      <c r="D9" s="150" t="s">
        <v>64</v>
      </c>
      <c r="E9" s="142" t="s">
        <v>159</v>
      </c>
    </row>
    <row r="10" spans="1:10" ht="45.6" x14ac:dyDescent="0.25">
      <c r="A10" s="254"/>
      <c r="B10" s="132" t="s">
        <v>6</v>
      </c>
      <c r="C10" s="133" t="s">
        <v>7</v>
      </c>
      <c r="D10" s="151" t="s">
        <v>100</v>
      </c>
      <c r="E10" s="142" t="s">
        <v>187</v>
      </c>
    </row>
    <row r="11" spans="1:10" ht="45.6" x14ac:dyDescent="0.25">
      <c r="A11" s="254"/>
      <c r="B11" s="132" t="s">
        <v>6</v>
      </c>
      <c r="C11" s="133" t="s">
        <v>8</v>
      </c>
      <c r="D11" s="152" t="s">
        <v>101</v>
      </c>
      <c r="E11" s="142" t="s">
        <v>191</v>
      </c>
    </row>
    <row r="12" spans="1:10" ht="57" x14ac:dyDescent="0.25">
      <c r="A12" s="254"/>
      <c r="B12" s="132" t="s">
        <v>6</v>
      </c>
      <c r="C12" s="133" t="s">
        <v>9</v>
      </c>
      <c r="D12" s="152" t="s">
        <v>120</v>
      </c>
      <c r="E12" s="142" t="s">
        <v>192</v>
      </c>
    </row>
    <row r="13" spans="1:10" ht="102.6" x14ac:dyDescent="0.25">
      <c r="A13" s="254"/>
      <c r="B13" s="132" t="s">
        <v>10</v>
      </c>
      <c r="C13" s="133" t="s">
        <v>7</v>
      </c>
      <c r="D13" s="153" t="s">
        <v>117</v>
      </c>
      <c r="E13" s="142" t="s">
        <v>123</v>
      </c>
      <c r="J13" s="86"/>
    </row>
    <row r="14" spans="1:10" ht="34.200000000000003" x14ac:dyDescent="0.25">
      <c r="A14" s="254"/>
      <c r="B14" s="132" t="s">
        <v>10</v>
      </c>
      <c r="C14" s="133" t="s">
        <v>8</v>
      </c>
      <c r="D14" s="153" t="s">
        <v>106</v>
      </c>
      <c r="E14" s="142" t="s">
        <v>124</v>
      </c>
    </row>
    <row r="15" spans="1:10" ht="68.400000000000006" x14ac:dyDescent="0.25">
      <c r="A15" s="254"/>
      <c r="B15" s="132" t="s">
        <v>11</v>
      </c>
      <c r="C15" s="133" t="s">
        <v>7</v>
      </c>
      <c r="D15" s="153" t="s">
        <v>118</v>
      </c>
      <c r="E15" s="143" t="s">
        <v>119</v>
      </c>
      <c r="J15" s="86"/>
    </row>
    <row r="16" spans="1:10" ht="34.200000000000003" x14ac:dyDescent="0.25">
      <c r="A16" s="254"/>
      <c r="B16" s="132" t="s">
        <v>11</v>
      </c>
      <c r="C16" s="133" t="s">
        <v>8</v>
      </c>
      <c r="D16" s="153" t="s">
        <v>102</v>
      </c>
      <c r="E16" s="143" t="s">
        <v>125</v>
      </c>
    </row>
    <row r="17" spans="1:10" ht="22.8" x14ac:dyDescent="0.25">
      <c r="A17" s="254"/>
      <c r="B17" s="132" t="s">
        <v>12</v>
      </c>
      <c r="C17" s="133" t="s">
        <v>7</v>
      </c>
      <c r="D17" s="154" t="s">
        <v>13</v>
      </c>
      <c r="E17" s="144" t="s">
        <v>112</v>
      </c>
    </row>
    <row r="18" spans="1:10" ht="22.8" x14ac:dyDescent="0.25">
      <c r="A18" s="254"/>
      <c r="B18" s="132" t="s">
        <v>12</v>
      </c>
      <c r="C18" s="133" t="s">
        <v>8</v>
      </c>
      <c r="D18" s="155" t="s">
        <v>14</v>
      </c>
      <c r="E18" s="144" t="s">
        <v>113</v>
      </c>
    </row>
    <row r="19" spans="1:10" ht="45.6" x14ac:dyDescent="0.25">
      <c r="A19" s="254"/>
      <c r="B19" s="132" t="s">
        <v>12</v>
      </c>
      <c r="C19" s="133" t="s">
        <v>9</v>
      </c>
      <c r="D19" s="155" t="s">
        <v>15</v>
      </c>
      <c r="E19" s="144" t="s">
        <v>126</v>
      </c>
    </row>
    <row r="20" spans="1:10" ht="68.400000000000006" x14ac:dyDescent="0.25">
      <c r="A20" s="254"/>
      <c r="B20" s="132" t="s">
        <v>193</v>
      </c>
      <c r="C20" s="133" t="s">
        <v>7</v>
      </c>
      <c r="D20" s="153" t="s">
        <v>103</v>
      </c>
      <c r="E20" s="142" t="s">
        <v>194</v>
      </c>
      <c r="J20" s="86"/>
    </row>
    <row r="21" spans="1:10" ht="68.400000000000006" x14ac:dyDescent="0.25">
      <c r="A21" s="254"/>
      <c r="B21" s="132" t="s">
        <v>193</v>
      </c>
      <c r="C21" s="133" t="s">
        <v>9</v>
      </c>
      <c r="D21" s="152" t="s">
        <v>107</v>
      </c>
      <c r="E21" s="142" t="s">
        <v>197</v>
      </c>
    </row>
    <row r="22" spans="1:10" ht="49.5" customHeight="1" x14ac:dyDescent="0.25">
      <c r="A22" s="254"/>
      <c r="B22" s="132" t="s">
        <v>195</v>
      </c>
      <c r="C22" s="133" t="s">
        <v>3</v>
      </c>
      <c r="D22" s="152" t="s">
        <v>16</v>
      </c>
      <c r="E22" s="142" t="s">
        <v>114</v>
      </c>
    </row>
    <row r="23" spans="1:10" ht="79.8" x14ac:dyDescent="0.25">
      <c r="A23" s="254"/>
      <c r="B23" s="132" t="s">
        <v>90</v>
      </c>
      <c r="C23" s="133" t="s">
        <v>7</v>
      </c>
      <c r="D23" s="155" t="s">
        <v>76</v>
      </c>
      <c r="E23" s="144" t="s">
        <v>121</v>
      </c>
    </row>
    <row r="24" spans="1:10" ht="45.6" x14ac:dyDescent="0.25">
      <c r="A24" s="254"/>
      <c r="B24" s="132" t="s">
        <v>90</v>
      </c>
      <c r="C24" s="133" t="s">
        <v>8</v>
      </c>
      <c r="D24" s="155" t="s">
        <v>76</v>
      </c>
      <c r="E24" s="144" t="s">
        <v>188</v>
      </c>
    </row>
    <row r="25" spans="1:10" ht="57" x14ac:dyDescent="0.25">
      <c r="A25" s="254"/>
      <c r="B25" s="132" t="s">
        <v>90</v>
      </c>
      <c r="C25" s="133" t="s">
        <v>9</v>
      </c>
      <c r="D25" s="155" t="s">
        <v>76</v>
      </c>
      <c r="E25" s="144" t="s">
        <v>160</v>
      </c>
    </row>
    <row r="26" spans="1:10" ht="34.799999999999997" thickBot="1" x14ac:dyDescent="0.3">
      <c r="A26" s="254"/>
      <c r="B26" s="136" t="s">
        <v>196</v>
      </c>
      <c r="C26" s="137"/>
      <c r="D26" s="156" t="s">
        <v>177</v>
      </c>
      <c r="E26" s="145" t="s">
        <v>178</v>
      </c>
    </row>
    <row r="27" spans="1:10" ht="22.8" x14ac:dyDescent="0.25">
      <c r="A27" s="246" t="s">
        <v>176</v>
      </c>
      <c r="B27" s="138" t="s">
        <v>2</v>
      </c>
      <c r="C27" s="139"/>
      <c r="D27" s="157" t="s">
        <v>17</v>
      </c>
      <c r="E27" s="146" t="s">
        <v>18</v>
      </c>
    </row>
    <row r="28" spans="1:10" ht="22.8" x14ac:dyDescent="0.25">
      <c r="A28" s="247"/>
      <c r="B28" s="132" t="s">
        <v>4</v>
      </c>
      <c r="C28" s="133"/>
      <c r="D28" s="152" t="s">
        <v>19</v>
      </c>
      <c r="E28" s="142" t="s">
        <v>20</v>
      </c>
    </row>
    <row r="29" spans="1:10" ht="22.8" x14ac:dyDescent="0.25">
      <c r="A29" s="247"/>
      <c r="B29" s="132" t="s">
        <v>6</v>
      </c>
      <c r="C29" s="133"/>
      <c r="D29" s="152" t="s">
        <v>21</v>
      </c>
      <c r="E29" s="142" t="s">
        <v>22</v>
      </c>
    </row>
    <row r="30" spans="1:10" x14ac:dyDescent="0.25">
      <c r="A30" s="247"/>
      <c r="B30" s="132" t="s">
        <v>10</v>
      </c>
      <c r="C30" s="133"/>
      <c r="D30" s="152" t="s">
        <v>23</v>
      </c>
      <c r="E30" s="142" t="s">
        <v>24</v>
      </c>
    </row>
    <row r="31" spans="1:10" ht="45.6" x14ac:dyDescent="0.25">
      <c r="A31" s="247"/>
      <c r="B31" s="132" t="s">
        <v>11</v>
      </c>
      <c r="C31" s="133"/>
      <c r="D31" s="152" t="s">
        <v>25</v>
      </c>
      <c r="E31" s="142" t="s">
        <v>26</v>
      </c>
    </row>
    <row r="32" spans="1:10" ht="114.6" thickBot="1" x14ac:dyDescent="0.3">
      <c r="A32" s="248"/>
      <c r="B32" s="134" t="s">
        <v>27</v>
      </c>
      <c r="C32" s="135"/>
      <c r="D32" s="158" t="s">
        <v>28</v>
      </c>
      <c r="E32" s="147" t="s">
        <v>89</v>
      </c>
    </row>
    <row r="33" spans="1:5" x14ac:dyDescent="0.25">
      <c r="A33" s="249"/>
      <c r="B33" s="249"/>
      <c r="C33" s="249"/>
      <c r="D33" s="249"/>
    </row>
    <row r="34" spans="1:5" x14ac:dyDescent="0.25">
      <c r="A34" s="79"/>
      <c r="B34" s="79"/>
      <c r="C34" s="79"/>
      <c r="D34" s="79"/>
    </row>
    <row r="35" spans="1:5" x14ac:dyDescent="0.25">
      <c r="A35" s="80"/>
      <c r="B35" s="80"/>
      <c r="C35" s="80"/>
      <c r="D35" s="80"/>
      <c r="E35" s="80"/>
    </row>
  </sheetData>
  <sheetProtection algorithmName="SHA-512" hashValue="SzfFqocKD/tWsFEli0q1rgX+vYvsg09izbTF/Yb5pSjC4NjKUxs1y6lueM5N0AgijCMOasMKUFaYR+SKUYZeMg==" saltValue="w9/ePn1v96fEkT36akrgqw==" spinCount="100000" sheet="1" objects="1" scenarios="1"/>
  <mergeCells count="6">
    <mergeCell ref="A1:E1"/>
    <mergeCell ref="A2:E2"/>
    <mergeCell ref="A27:A32"/>
    <mergeCell ref="A33:D33"/>
    <mergeCell ref="A3:E3"/>
    <mergeCell ref="A5:A26"/>
  </mergeCells>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3C099-7D21-4ED2-AB5A-E8E2261A2B96}">
  <dimension ref="A1:E7"/>
  <sheetViews>
    <sheetView workbookViewId="0">
      <selection activeCell="A7" sqref="A7:E7"/>
    </sheetView>
  </sheetViews>
  <sheetFormatPr defaultRowHeight="13.2" x14ac:dyDescent="0.25"/>
  <cols>
    <col min="1" max="1" width="127.88671875" customWidth="1"/>
    <col min="2" max="2" width="0.109375" customWidth="1"/>
    <col min="3" max="3" width="9.109375" hidden="1" customWidth="1"/>
    <col min="4" max="4" width="4.44140625" hidden="1" customWidth="1"/>
    <col min="5" max="5" width="0.109375" customWidth="1"/>
  </cols>
  <sheetData>
    <row r="1" spans="1:5" ht="12.75" customHeight="1" thickBot="1" x14ac:dyDescent="0.3">
      <c r="A1" s="261" t="s">
        <v>51</v>
      </c>
      <c r="B1" s="262"/>
      <c r="C1" s="262"/>
      <c r="D1" s="262"/>
      <c r="E1" s="263"/>
    </row>
    <row r="2" spans="1:5" s="74" customFormat="1" ht="61.5" customHeight="1" x14ac:dyDescent="0.25">
      <c r="A2" s="264" t="s">
        <v>116</v>
      </c>
      <c r="B2" s="265"/>
      <c r="C2" s="265"/>
      <c r="D2" s="265"/>
      <c r="E2" s="266"/>
    </row>
    <row r="3" spans="1:5" s="74" customFormat="1" ht="16.5" customHeight="1" x14ac:dyDescent="0.25">
      <c r="A3" s="267" t="s">
        <v>75</v>
      </c>
      <c r="B3" s="268"/>
      <c r="C3" s="268"/>
      <c r="D3" s="268"/>
      <c r="E3" s="269"/>
    </row>
    <row r="4" spans="1:5" s="74" customFormat="1" ht="240" customHeight="1" x14ac:dyDescent="0.25">
      <c r="A4" s="255" t="s">
        <v>182</v>
      </c>
      <c r="B4" s="256"/>
      <c r="C4" s="256"/>
      <c r="D4" s="256"/>
      <c r="E4" s="257"/>
    </row>
    <row r="5" spans="1:5" s="74" customFormat="1" ht="173.25" customHeight="1" x14ac:dyDescent="0.25">
      <c r="A5" s="255" t="s">
        <v>183</v>
      </c>
      <c r="B5" s="256"/>
      <c r="C5" s="256"/>
      <c r="D5" s="256"/>
      <c r="E5" s="257"/>
    </row>
    <row r="6" spans="1:5" s="74" customFormat="1" ht="28.5" customHeight="1" x14ac:dyDescent="0.25">
      <c r="A6" s="255" t="s">
        <v>198</v>
      </c>
      <c r="B6" s="256"/>
      <c r="C6" s="256"/>
      <c r="D6" s="256"/>
      <c r="E6" s="257"/>
    </row>
    <row r="7" spans="1:5" s="74" customFormat="1" ht="30" customHeight="1" thickBot="1" x14ac:dyDescent="0.3">
      <c r="A7" s="258" t="s">
        <v>127</v>
      </c>
      <c r="B7" s="259"/>
      <c r="C7" s="259"/>
      <c r="D7" s="259"/>
      <c r="E7" s="260"/>
    </row>
  </sheetData>
  <sheetProtection algorithmName="SHA-512" hashValue="NBbsLg/shb6Yb5gb0Jpi2m4q9FTnC/irFtbEgu0q97q3x8h2WFRDoG9EthZhuIGnAvGGeQO7de8LZ1XiDoTuVw==" saltValue="FJb4pY2UKBJiAalTFkA1Nw==" spinCount="100000" sheet="1" objects="1" scenarios="1"/>
  <mergeCells count="7">
    <mergeCell ref="A6:E6"/>
    <mergeCell ref="A7:E7"/>
    <mergeCell ref="A1:E1"/>
    <mergeCell ref="A2:E2"/>
    <mergeCell ref="A3:E3"/>
    <mergeCell ref="A4:E4"/>
    <mergeCell ref="A5:E5"/>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82554-0322-4D62-B48D-2B97C72F7D44}">
  <dimension ref="A1:Y361"/>
  <sheetViews>
    <sheetView zoomScale="115" zoomScaleNormal="115" workbookViewId="0">
      <selection activeCell="I366" sqref="I366"/>
    </sheetView>
  </sheetViews>
  <sheetFormatPr defaultRowHeight="13.2" x14ac:dyDescent="0.25"/>
  <sheetData>
    <row r="1" spans="1:25" ht="27" customHeight="1" x14ac:dyDescent="0.25">
      <c r="A1" s="273" t="s">
        <v>199</v>
      </c>
      <c r="B1" s="273"/>
      <c r="C1" s="273"/>
      <c r="D1" s="273"/>
      <c r="E1" s="273"/>
      <c r="F1" s="273"/>
      <c r="G1" s="273"/>
      <c r="H1" s="273"/>
      <c r="I1" s="273"/>
      <c r="J1" s="273"/>
      <c r="K1" s="273"/>
      <c r="L1" s="273"/>
      <c r="M1" s="273"/>
      <c r="N1" s="273"/>
      <c r="O1" s="273"/>
      <c r="P1" s="273"/>
      <c r="Q1" s="273"/>
      <c r="R1" s="273"/>
      <c r="S1" s="273"/>
      <c r="T1" s="273"/>
      <c r="U1" s="273"/>
      <c r="V1" s="273"/>
      <c r="W1" s="273"/>
      <c r="X1" s="273"/>
      <c r="Y1" s="273"/>
    </row>
    <row r="3" spans="1:25" ht="17.399999999999999" x14ac:dyDescent="0.3">
      <c r="A3" s="89" t="s">
        <v>138</v>
      </c>
    </row>
    <row r="37" spans="1:21" x14ac:dyDescent="0.25">
      <c r="A37" s="85" t="s">
        <v>129</v>
      </c>
      <c r="B37" s="85"/>
      <c r="C37" s="85"/>
      <c r="D37" s="85"/>
      <c r="E37" s="85"/>
      <c r="F37" s="85"/>
      <c r="G37" s="85"/>
      <c r="H37" s="85"/>
      <c r="I37" s="85"/>
      <c r="J37" s="85"/>
      <c r="K37" s="85"/>
      <c r="L37" s="85"/>
      <c r="M37" s="85"/>
      <c r="N37" s="85"/>
      <c r="O37" s="85"/>
      <c r="P37" s="85"/>
      <c r="Q37" s="85"/>
      <c r="R37" s="85"/>
      <c r="S37" s="85"/>
    </row>
    <row r="38" spans="1:21" x14ac:dyDescent="0.25">
      <c r="A38" s="85"/>
      <c r="B38" s="85" t="s">
        <v>130</v>
      </c>
      <c r="C38" s="85"/>
      <c r="D38" s="85"/>
      <c r="E38" s="85"/>
      <c r="F38" s="85"/>
      <c r="G38" s="85"/>
      <c r="H38" s="85"/>
      <c r="I38" s="85"/>
      <c r="J38" s="85"/>
      <c r="K38" s="85"/>
      <c r="L38" s="85"/>
      <c r="M38" s="85"/>
      <c r="N38" s="85"/>
      <c r="O38" s="85"/>
      <c r="P38" s="85"/>
      <c r="Q38" s="85"/>
      <c r="R38" s="85"/>
      <c r="S38" s="85"/>
    </row>
    <row r="39" spans="1:21" x14ac:dyDescent="0.25">
      <c r="A39" s="85"/>
      <c r="B39" s="85" t="s">
        <v>131</v>
      </c>
      <c r="C39" s="85"/>
      <c r="D39" s="85"/>
      <c r="E39" s="85"/>
      <c r="F39" s="85"/>
      <c r="G39" s="85"/>
      <c r="H39" s="85"/>
      <c r="I39" s="85"/>
      <c r="J39" s="85"/>
      <c r="K39" s="85"/>
      <c r="L39" s="85"/>
      <c r="M39" s="85"/>
      <c r="N39" s="85"/>
      <c r="O39" s="85"/>
      <c r="P39" s="85"/>
      <c r="Q39" s="85"/>
      <c r="R39" s="85"/>
      <c r="S39" s="85"/>
    </row>
    <row r="40" spans="1:21" x14ac:dyDescent="0.25">
      <c r="A40" s="85"/>
      <c r="B40" s="271" t="s">
        <v>132</v>
      </c>
      <c r="C40" s="271"/>
      <c r="D40" s="271"/>
      <c r="E40" s="271"/>
      <c r="F40" s="271"/>
      <c r="G40" s="271"/>
      <c r="H40" s="271"/>
      <c r="I40" s="271"/>
      <c r="J40" s="271"/>
      <c r="K40" s="271"/>
      <c r="L40" s="271"/>
      <c r="M40" s="271"/>
      <c r="N40" s="271"/>
      <c r="O40" s="271"/>
      <c r="P40" s="271"/>
      <c r="Q40" s="271"/>
      <c r="R40" s="271"/>
      <c r="S40" s="271"/>
    </row>
    <row r="41" spans="1:21" x14ac:dyDescent="0.25">
      <c r="A41" s="85"/>
      <c r="B41" s="271"/>
      <c r="C41" s="271"/>
      <c r="D41" s="271"/>
      <c r="E41" s="271"/>
      <c r="F41" s="271"/>
      <c r="G41" s="271"/>
      <c r="H41" s="271"/>
      <c r="I41" s="271"/>
      <c r="J41" s="271"/>
      <c r="K41" s="271"/>
      <c r="L41" s="271"/>
      <c r="M41" s="271"/>
      <c r="N41" s="271"/>
      <c r="O41" s="271"/>
      <c r="P41" s="271"/>
      <c r="Q41" s="271"/>
      <c r="R41" s="271"/>
      <c r="S41" s="271"/>
    </row>
    <row r="42" spans="1:21" x14ac:dyDescent="0.25">
      <c r="A42" s="85"/>
      <c r="B42" s="88" t="s">
        <v>133</v>
      </c>
      <c r="C42" s="88"/>
      <c r="D42" s="88"/>
      <c r="E42" s="88"/>
      <c r="F42" s="88"/>
      <c r="G42" s="88"/>
      <c r="H42" s="88"/>
      <c r="I42" s="88"/>
      <c r="J42" s="88"/>
      <c r="K42" s="88"/>
      <c r="L42" s="88"/>
      <c r="M42" s="88"/>
      <c r="N42" s="88"/>
      <c r="O42" s="88"/>
      <c r="P42" s="88"/>
      <c r="Q42" s="88"/>
      <c r="R42" s="88"/>
      <c r="S42" s="88"/>
    </row>
    <row r="43" spans="1:21" x14ac:dyDescent="0.25">
      <c r="A43" s="85"/>
      <c r="B43" s="88" t="s">
        <v>134</v>
      </c>
      <c r="C43" s="88"/>
      <c r="D43" s="88"/>
      <c r="E43" s="88"/>
      <c r="F43" s="88"/>
      <c r="G43" s="88"/>
      <c r="H43" s="88"/>
      <c r="I43" s="88"/>
      <c r="J43" s="88"/>
      <c r="K43" s="88"/>
      <c r="L43" s="88"/>
      <c r="M43" s="88"/>
      <c r="N43" s="88"/>
      <c r="O43" s="88"/>
      <c r="P43" s="88"/>
      <c r="Q43" s="88"/>
      <c r="R43" s="88"/>
      <c r="S43" s="88"/>
    </row>
    <row r="45" spans="1:21" s="87" customFormat="1" x14ac:dyDescent="0.25">
      <c r="A45" s="272" t="s">
        <v>128</v>
      </c>
      <c r="B45" s="272"/>
      <c r="C45" s="272"/>
      <c r="D45" s="272"/>
      <c r="E45" s="272"/>
      <c r="F45" s="272"/>
      <c r="G45" s="272"/>
      <c r="H45" s="272"/>
      <c r="I45" s="272"/>
      <c r="J45" s="272"/>
      <c r="K45" s="272"/>
      <c r="L45" s="272"/>
      <c r="M45" s="272"/>
      <c r="N45" s="272"/>
      <c r="O45" s="272"/>
      <c r="P45" s="272"/>
      <c r="Q45" s="272"/>
      <c r="R45" s="272"/>
      <c r="S45" s="272"/>
      <c r="T45" s="272"/>
      <c r="U45" s="272"/>
    </row>
    <row r="74" spans="1:21" s="87" customFormat="1" x14ac:dyDescent="0.25">
      <c r="A74" s="272" t="s">
        <v>152</v>
      </c>
      <c r="B74" s="272"/>
      <c r="C74" s="272"/>
      <c r="D74" s="272"/>
      <c r="E74" s="272"/>
      <c r="F74" s="272"/>
      <c r="G74" s="272"/>
      <c r="H74" s="272"/>
      <c r="I74" s="272"/>
      <c r="J74" s="272"/>
      <c r="K74" s="272"/>
      <c r="L74" s="272"/>
      <c r="M74" s="272"/>
      <c r="N74" s="272"/>
      <c r="O74" s="272"/>
      <c r="P74" s="272"/>
      <c r="Q74" s="272"/>
      <c r="R74" s="272"/>
      <c r="S74" s="272"/>
      <c r="T74" s="272"/>
      <c r="U74" s="272"/>
    </row>
    <row r="75" spans="1:21" s="87" customFormat="1" x14ac:dyDescent="0.25">
      <c r="A75" s="272"/>
      <c r="B75" s="272"/>
      <c r="C75" s="272"/>
      <c r="D75" s="272"/>
      <c r="E75" s="272"/>
      <c r="F75" s="272"/>
      <c r="G75" s="272"/>
      <c r="H75" s="272"/>
      <c r="I75" s="272"/>
      <c r="J75" s="272"/>
      <c r="K75" s="272"/>
      <c r="L75" s="272"/>
      <c r="M75" s="272"/>
      <c r="N75" s="272"/>
      <c r="O75" s="272"/>
      <c r="P75" s="272"/>
      <c r="Q75" s="272"/>
      <c r="R75" s="272"/>
      <c r="S75" s="272"/>
      <c r="T75" s="272"/>
      <c r="U75" s="272"/>
    </row>
    <row r="110" spans="1:21" x14ac:dyDescent="0.25">
      <c r="A110" s="270" t="s">
        <v>184</v>
      </c>
      <c r="B110" s="270"/>
      <c r="C110" s="270"/>
      <c r="D110" s="270"/>
      <c r="E110" s="270"/>
      <c r="F110" s="270"/>
      <c r="G110" s="270"/>
      <c r="H110" s="270"/>
      <c r="I110" s="270"/>
      <c r="J110" s="270"/>
      <c r="K110" s="270"/>
      <c r="L110" s="270"/>
      <c r="M110" s="270"/>
      <c r="N110" s="270"/>
      <c r="O110" s="270"/>
      <c r="P110" s="270"/>
      <c r="Q110" s="270"/>
      <c r="R110" s="270"/>
      <c r="S110" s="270"/>
      <c r="T110" s="270"/>
      <c r="U110" s="270"/>
    </row>
    <row r="111" spans="1:21" x14ac:dyDescent="0.25">
      <c r="A111" s="270"/>
      <c r="B111" s="270"/>
      <c r="C111" s="270"/>
      <c r="D111" s="270"/>
      <c r="E111" s="270"/>
      <c r="F111" s="270"/>
      <c r="G111" s="270"/>
      <c r="H111" s="270"/>
      <c r="I111" s="270"/>
      <c r="J111" s="270"/>
      <c r="K111" s="270"/>
      <c r="L111" s="270"/>
      <c r="M111" s="270"/>
      <c r="N111" s="270"/>
      <c r="O111" s="270"/>
      <c r="P111" s="270"/>
      <c r="Q111" s="270"/>
      <c r="R111" s="270"/>
      <c r="S111" s="270"/>
      <c r="T111" s="270"/>
      <c r="U111" s="270"/>
    </row>
    <row r="113" spans="1:21" x14ac:dyDescent="0.25">
      <c r="A113" s="272" t="s">
        <v>151</v>
      </c>
      <c r="B113" s="272"/>
      <c r="C113" s="272"/>
      <c r="D113" s="272"/>
      <c r="E113" s="272"/>
      <c r="F113" s="272"/>
      <c r="G113" s="272"/>
      <c r="H113" s="272"/>
      <c r="I113" s="272"/>
      <c r="J113" s="272"/>
      <c r="K113" s="272"/>
      <c r="L113" s="272"/>
      <c r="M113" s="272"/>
      <c r="N113" s="272"/>
      <c r="O113" s="272"/>
      <c r="P113" s="272"/>
      <c r="Q113" s="272"/>
      <c r="R113" s="272"/>
      <c r="S113" s="272"/>
      <c r="T113" s="272"/>
      <c r="U113" s="272"/>
    </row>
    <row r="114" spans="1:21" x14ac:dyDescent="0.25">
      <c r="A114" s="272"/>
      <c r="B114" s="272"/>
      <c r="C114" s="272"/>
      <c r="D114" s="272"/>
      <c r="E114" s="272"/>
      <c r="F114" s="272"/>
      <c r="G114" s="272"/>
      <c r="H114" s="272"/>
      <c r="I114" s="272"/>
      <c r="J114" s="272"/>
      <c r="K114" s="272"/>
      <c r="L114" s="272"/>
      <c r="M114" s="272"/>
      <c r="N114" s="272"/>
      <c r="O114" s="272"/>
      <c r="P114" s="272"/>
      <c r="Q114" s="272"/>
      <c r="R114" s="272"/>
      <c r="S114" s="272"/>
      <c r="T114" s="272"/>
      <c r="U114" s="272"/>
    </row>
    <row r="143" spans="1:21" x14ac:dyDescent="0.25">
      <c r="A143" s="270" t="s">
        <v>161</v>
      </c>
      <c r="B143" s="270"/>
      <c r="C143" s="270"/>
      <c r="D143" s="270"/>
      <c r="E143" s="270"/>
      <c r="F143" s="270"/>
      <c r="G143" s="270"/>
      <c r="H143" s="270"/>
      <c r="I143" s="270"/>
      <c r="J143" s="270"/>
      <c r="K143" s="270"/>
      <c r="L143" s="270"/>
      <c r="M143" s="270"/>
      <c r="N143" s="270"/>
      <c r="O143" s="270"/>
      <c r="P143" s="270"/>
      <c r="Q143" s="270"/>
      <c r="R143" s="270"/>
      <c r="S143" s="270"/>
      <c r="T143" s="270"/>
      <c r="U143" s="270"/>
    </row>
    <row r="144" spans="1:21" x14ac:dyDescent="0.25">
      <c r="A144" s="270"/>
      <c r="B144" s="270"/>
      <c r="C144" s="270"/>
      <c r="D144" s="270"/>
      <c r="E144" s="270"/>
      <c r="F144" s="270"/>
      <c r="G144" s="270"/>
      <c r="H144" s="270"/>
      <c r="I144" s="270"/>
      <c r="J144" s="270"/>
      <c r="K144" s="270"/>
      <c r="L144" s="270"/>
      <c r="M144" s="270"/>
      <c r="N144" s="270"/>
      <c r="O144" s="270"/>
      <c r="P144" s="270"/>
      <c r="Q144" s="270"/>
      <c r="R144" s="270"/>
      <c r="S144" s="270"/>
      <c r="T144" s="270"/>
      <c r="U144" s="270"/>
    </row>
    <row r="146" spans="1:21" x14ac:dyDescent="0.25">
      <c r="A146" s="272" t="s">
        <v>137</v>
      </c>
      <c r="B146" s="272"/>
      <c r="C146" s="272"/>
      <c r="D146" s="272"/>
      <c r="E146" s="272"/>
      <c r="F146" s="272"/>
      <c r="G146" s="272"/>
      <c r="H146" s="272"/>
      <c r="I146" s="272"/>
      <c r="J146" s="272"/>
      <c r="K146" s="272"/>
      <c r="L146" s="272"/>
      <c r="M146" s="272"/>
      <c r="N146" s="272"/>
      <c r="O146" s="272"/>
      <c r="P146" s="272"/>
      <c r="Q146" s="272"/>
      <c r="R146" s="272"/>
      <c r="S146" s="272"/>
      <c r="T146" s="272"/>
      <c r="U146" s="272"/>
    </row>
    <row r="147" spans="1:21" x14ac:dyDescent="0.25">
      <c r="A147" s="272"/>
      <c r="B147" s="272"/>
      <c r="C147" s="272"/>
      <c r="D147" s="272"/>
      <c r="E147" s="272"/>
      <c r="F147" s="272"/>
      <c r="G147" s="272"/>
      <c r="H147" s="272"/>
      <c r="I147" s="272"/>
      <c r="J147" s="272"/>
      <c r="K147" s="272"/>
      <c r="L147" s="272"/>
      <c r="M147" s="272"/>
      <c r="N147" s="272"/>
      <c r="O147" s="272"/>
      <c r="P147" s="272"/>
      <c r="Q147" s="272"/>
      <c r="R147" s="272"/>
      <c r="S147" s="272"/>
      <c r="T147" s="272"/>
      <c r="U147" s="272"/>
    </row>
    <row r="182" spans="1:21" x14ac:dyDescent="0.25">
      <c r="A182" s="270" t="s">
        <v>185</v>
      </c>
      <c r="B182" s="270"/>
      <c r="C182" s="270"/>
      <c r="D182" s="270"/>
      <c r="E182" s="270"/>
      <c r="F182" s="270"/>
      <c r="G182" s="270"/>
      <c r="H182" s="270"/>
      <c r="I182" s="270"/>
      <c r="J182" s="270"/>
      <c r="K182" s="270"/>
      <c r="L182" s="270"/>
      <c r="M182" s="270"/>
      <c r="N182" s="270"/>
      <c r="O182" s="270"/>
      <c r="P182" s="270"/>
      <c r="Q182" s="270"/>
      <c r="R182" s="270"/>
      <c r="S182" s="270"/>
      <c r="T182" s="270"/>
      <c r="U182" s="270"/>
    </row>
    <row r="183" spans="1:21" x14ac:dyDescent="0.25">
      <c r="A183" s="270"/>
      <c r="B183" s="270"/>
      <c r="C183" s="270"/>
      <c r="D183" s="270"/>
      <c r="E183" s="270"/>
      <c r="F183" s="270"/>
      <c r="G183" s="270"/>
      <c r="H183" s="270"/>
      <c r="I183" s="270"/>
      <c r="J183" s="270"/>
      <c r="K183" s="270"/>
      <c r="L183" s="270"/>
      <c r="M183" s="270"/>
      <c r="N183" s="270"/>
      <c r="O183" s="270"/>
      <c r="P183" s="270"/>
      <c r="Q183" s="270"/>
      <c r="R183" s="270"/>
      <c r="S183" s="270"/>
      <c r="T183" s="270"/>
      <c r="U183" s="270"/>
    </row>
    <row r="185" spans="1:21" ht="17.399999999999999" x14ac:dyDescent="0.3">
      <c r="A185" s="89" t="s">
        <v>139</v>
      </c>
    </row>
    <row r="218" spans="1:19" x14ac:dyDescent="0.25">
      <c r="A218" s="85" t="s">
        <v>129</v>
      </c>
      <c r="B218" s="85"/>
      <c r="C218" s="85"/>
      <c r="D218" s="85"/>
      <c r="E218" s="85"/>
      <c r="F218" s="85"/>
      <c r="G218" s="85"/>
      <c r="H218" s="85"/>
      <c r="I218" s="85"/>
      <c r="J218" s="85"/>
      <c r="K218" s="85"/>
      <c r="L218" s="85"/>
      <c r="M218" s="85"/>
      <c r="N218" s="85"/>
      <c r="O218" s="85"/>
      <c r="P218" s="85"/>
      <c r="Q218" s="85"/>
      <c r="R218" s="85"/>
      <c r="S218" s="85"/>
    </row>
    <row r="219" spans="1:19" x14ac:dyDescent="0.25">
      <c r="A219" s="85"/>
      <c r="B219" s="85" t="s">
        <v>162</v>
      </c>
      <c r="C219" s="85"/>
      <c r="D219" s="85"/>
      <c r="E219" s="85"/>
      <c r="F219" s="85"/>
      <c r="G219" s="85"/>
      <c r="H219" s="85"/>
      <c r="I219" s="85"/>
      <c r="J219" s="85"/>
      <c r="K219" s="85"/>
      <c r="L219" s="85"/>
      <c r="M219" s="85"/>
      <c r="N219" s="85"/>
      <c r="O219" s="85"/>
      <c r="P219" s="85"/>
      <c r="Q219" s="85"/>
      <c r="R219" s="85"/>
      <c r="S219" s="85"/>
    </row>
    <row r="220" spans="1:19" x14ac:dyDescent="0.25">
      <c r="A220" s="85"/>
      <c r="B220" s="85" t="s">
        <v>143</v>
      </c>
      <c r="C220" s="85"/>
      <c r="D220" s="85"/>
      <c r="E220" s="85"/>
      <c r="F220" s="85"/>
      <c r="G220" s="85"/>
      <c r="H220" s="85"/>
      <c r="I220" s="85"/>
      <c r="J220" s="85"/>
      <c r="K220" s="85"/>
      <c r="L220" s="85"/>
      <c r="M220" s="85"/>
      <c r="N220" s="85"/>
      <c r="O220" s="85"/>
      <c r="P220" s="85"/>
      <c r="Q220" s="85"/>
      <c r="R220" s="85"/>
      <c r="S220" s="85"/>
    </row>
    <row r="221" spans="1:19" x14ac:dyDescent="0.25">
      <c r="A221" s="85"/>
      <c r="B221" s="271" t="s">
        <v>140</v>
      </c>
      <c r="C221" s="271"/>
      <c r="D221" s="271"/>
      <c r="E221" s="271"/>
      <c r="F221" s="271"/>
      <c r="G221" s="271"/>
      <c r="H221" s="271"/>
      <c r="I221" s="271"/>
      <c r="J221" s="271"/>
      <c r="K221" s="271"/>
      <c r="L221" s="271"/>
      <c r="M221" s="271"/>
      <c r="N221" s="271"/>
      <c r="O221" s="271"/>
      <c r="P221" s="271"/>
      <c r="Q221" s="271"/>
      <c r="R221" s="271"/>
      <c r="S221" s="271"/>
    </row>
    <row r="222" spans="1:19" x14ac:dyDescent="0.25">
      <c r="A222" s="85"/>
      <c r="B222" s="271"/>
      <c r="C222" s="271"/>
      <c r="D222" s="271"/>
      <c r="E222" s="271"/>
      <c r="F222" s="271"/>
      <c r="G222" s="271"/>
      <c r="H222" s="271"/>
      <c r="I222" s="271"/>
      <c r="J222" s="271"/>
      <c r="K222" s="271"/>
      <c r="L222" s="271"/>
      <c r="M222" s="271"/>
      <c r="N222" s="271"/>
      <c r="O222" s="271"/>
      <c r="P222" s="271"/>
      <c r="Q222" s="271"/>
      <c r="R222" s="271"/>
      <c r="S222" s="271"/>
    </row>
    <row r="223" spans="1:19" x14ac:dyDescent="0.25">
      <c r="A223" s="85"/>
      <c r="B223" s="88" t="s">
        <v>141</v>
      </c>
      <c r="C223" s="88"/>
      <c r="D223" s="88"/>
      <c r="E223" s="88"/>
      <c r="F223" s="88"/>
      <c r="G223" s="88"/>
      <c r="H223" s="88"/>
      <c r="I223" s="88"/>
      <c r="J223" s="88"/>
      <c r="K223" s="88"/>
      <c r="L223" s="88"/>
      <c r="M223" s="88"/>
      <c r="N223" s="88"/>
      <c r="O223" s="88"/>
      <c r="P223" s="88"/>
      <c r="Q223" s="88"/>
      <c r="R223" s="88"/>
      <c r="S223" s="88"/>
    </row>
    <row r="224" spans="1:19" x14ac:dyDescent="0.25">
      <c r="A224" s="85"/>
      <c r="B224" s="88" t="s">
        <v>163</v>
      </c>
      <c r="C224" s="88"/>
      <c r="D224" s="88"/>
      <c r="E224" s="88"/>
      <c r="F224" s="88"/>
      <c r="G224" s="88"/>
      <c r="H224" s="88"/>
      <c r="I224" s="88"/>
      <c r="J224" s="88"/>
      <c r="K224" s="88"/>
      <c r="L224" s="88"/>
      <c r="M224" s="88"/>
      <c r="N224" s="88"/>
      <c r="O224" s="88"/>
      <c r="P224" s="88"/>
      <c r="Q224" s="88"/>
      <c r="R224" s="88"/>
      <c r="S224" s="88"/>
    </row>
    <row r="225" spans="1:21" x14ac:dyDescent="0.25">
      <c r="B225" s="85" t="s">
        <v>142</v>
      </c>
    </row>
    <row r="227" spans="1:21" ht="12.75" customHeight="1" x14ac:dyDescent="0.25">
      <c r="A227" s="272" t="s">
        <v>135</v>
      </c>
      <c r="B227" s="272"/>
      <c r="C227" s="272"/>
      <c r="D227" s="272"/>
      <c r="E227" s="272"/>
      <c r="F227" s="272"/>
      <c r="G227" s="272"/>
      <c r="H227" s="272"/>
      <c r="I227" s="272"/>
      <c r="J227" s="272"/>
      <c r="K227" s="272"/>
      <c r="L227" s="272"/>
      <c r="M227" s="272"/>
      <c r="N227" s="272"/>
      <c r="O227" s="272"/>
      <c r="P227" s="272"/>
      <c r="Q227" s="272"/>
      <c r="R227" s="272"/>
      <c r="S227" s="272"/>
      <c r="T227" s="272"/>
      <c r="U227" s="272"/>
    </row>
    <row r="256" spans="1:21" x14ac:dyDescent="0.25">
      <c r="A256" s="272" t="s">
        <v>164</v>
      </c>
      <c r="B256" s="272"/>
      <c r="C256" s="272"/>
      <c r="D256" s="272"/>
      <c r="E256" s="272"/>
      <c r="F256" s="272"/>
      <c r="G256" s="272"/>
      <c r="H256" s="272"/>
      <c r="I256" s="272"/>
      <c r="J256" s="272"/>
      <c r="K256" s="272"/>
      <c r="L256" s="272"/>
      <c r="M256" s="272"/>
      <c r="N256" s="272"/>
      <c r="O256" s="272"/>
      <c r="P256" s="272"/>
      <c r="Q256" s="272"/>
      <c r="R256" s="272"/>
      <c r="S256" s="272"/>
      <c r="T256" s="272"/>
      <c r="U256" s="272"/>
    </row>
    <row r="257" spans="1:21" x14ac:dyDescent="0.25">
      <c r="A257" s="272"/>
      <c r="B257" s="272"/>
      <c r="C257" s="272"/>
      <c r="D257" s="272"/>
      <c r="E257" s="272"/>
      <c r="F257" s="272"/>
      <c r="G257" s="272"/>
      <c r="H257" s="272"/>
      <c r="I257" s="272"/>
      <c r="J257" s="272"/>
      <c r="K257" s="272"/>
      <c r="L257" s="272"/>
      <c r="M257" s="272"/>
      <c r="N257" s="272"/>
      <c r="O257" s="272"/>
      <c r="P257" s="272"/>
      <c r="Q257" s="272"/>
      <c r="R257" s="272"/>
      <c r="S257" s="272"/>
      <c r="T257" s="272"/>
      <c r="U257" s="272"/>
    </row>
    <row r="289" spans="1:21" x14ac:dyDescent="0.25">
      <c r="A289" s="270" t="s">
        <v>184</v>
      </c>
      <c r="B289" s="270"/>
      <c r="C289" s="270"/>
      <c r="D289" s="270"/>
      <c r="E289" s="270"/>
      <c r="F289" s="270"/>
      <c r="G289" s="270"/>
      <c r="H289" s="270"/>
      <c r="I289" s="270"/>
      <c r="J289" s="270"/>
      <c r="K289" s="270"/>
      <c r="L289" s="270"/>
      <c r="M289" s="270"/>
      <c r="N289" s="270"/>
      <c r="O289" s="270"/>
      <c r="P289" s="270"/>
      <c r="Q289" s="270"/>
      <c r="R289" s="270"/>
      <c r="S289" s="270"/>
      <c r="T289" s="270"/>
      <c r="U289" s="270"/>
    </row>
    <row r="290" spans="1:21" x14ac:dyDescent="0.25">
      <c r="A290" s="270"/>
      <c r="B290" s="270"/>
      <c r="C290" s="270"/>
      <c r="D290" s="270"/>
      <c r="E290" s="270"/>
      <c r="F290" s="270"/>
      <c r="G290" s="270"/>
      <c r="H290" s="270"/>
      <c r="I290" s="270"/>
      <c r="J290" s="270"/>
      <c r="K290" s="270"/>
      <c r="L290" s="270"/>
      <c r="M290" s="270"/>
      <c r="N290" s="270"/>
      <c r="O290" s="270"/>
      <c r="P290" s="270"/>
      <c r="Q290" s="270"/>
      <c r="R290" s="270"/>
      <c r="S290" s="270"/>
      <c r="T290" s="270"/>
      <c r="U290" s="270"/>
    </row>
    <row r="292" spans="1:21" x14ac:dyDescent="0.25">
      <c r="A292" s="272" t="s">
        <v>150</v>
      </c>
      <c r="B292" s="272"/>
      <c r="C292" s="272"/>
      <c r="D292" s="272"/>
      <c r="E292" s="272"/>
      <c r="F292" s="272"/>
      <c r="G292" s="272"/>
      <c r="H292" s="272"/>
      <c r="I292" s="272"/>
      <c r="J292" s="272"/>
      <c r="K292" s="272"/>
      <c r="L292" s="272"/>
      <c r="M292" s="272"/>
      <c r="N292" s="272"/>
      <c r="O292" s="272"/>
      <c r="P292" s="272"/>
      <c r="Q292" s="272"/>
      <c r="R292" s="272"/>
      <c r="S292" s="272"/>
      <c r="T292" s="272"/>
      <c r="U292" s="272"/>
    </row>
    <row r="293" spans="1:21" x14ac:dyDescent="0.25">
      <c r="A293" s="272"/>
      <c r="B293" s="272"/>
      <c r="C293" s="272"/>
      <c r="D293" s="272"/>
      <c r="E293" s="272"/>
      <c r="F293" s="272"/>
      <c r="G293" s="272"/>
      <c r="H293" s="272"/>
      <c r="I293" s="272"/>
      <c r="J293" s="272"/>
      <c r="K293" s="272"/>
      <c r="L293" s="272"/>
      <c r="M293" s="272"/>
      <c r="N293" s="272"/>
      <c r="O293" s="272"/>
      <c r="P293" s="272"/>
      <c r="Q293" s="272"/>
      <c r="R293" s="272"/>
      <c r="S293" s="272"/>
      <c r="T293" s="272"/>
      <c r="U293" s="272"/>
    </row>
    <row r="322" spans="1:21" ht="12.75" customHeight="1" x14ac:dyDescent="0.25">
      <c r="A322" s="270" t="s">
        <v>165</v>
      </c>
      <c r="B322" s="270"/>
      <c r="C322" s="270"/>
      <c r="D322" s="270"/>
      <c r="E322" s="270"/>
      <c r="F322" s="270"/>
      <c r="G322" s="270"/>
      <c r="H322" s="270"/>
      <c r="I322" s="270"/>
      <c r="J322" s="270"/>
      <c r="K322" s="270"/>
      <c r="L322" s="270"/>
      <c r="M322" s="270"/>
      <c r="N322" s="270"/>
      <c r="O322" s="270"/>
      <c r="P322" s="270"/>
      <c r="Q322" s="270"/>
      <c r="R322" s="270"/>
      <c r="S322" s="270"/>
      <c r="T322" s="270"/>
      <c r="U322" s="270"/>
    </row>
    <row r="323" spans="1:21" x14ac:dyDescent="0.25">
      <c r="A323" s="270"/>
      <c r="B323" s="270"/>
      <c r="C323" s="270"/>
      <c r="D323" s="270"/>
      <c r="E323" s="270"/>
      <c r="F323" s="270"/>
      <c r="G323" s="270"/>
      <c r="H323" s="270"/>
      <c r="I323" s="270"/>
      <c r="J323" s="270"/>
      <c r="K323" s="270"/>
      <c r="L323" s="270"/>
      <c r="M323" s="270"/>
      <c r="N323" s="270"/>
      <c r="O323" s="270"/>
      <c r="P323" s="270"/>
      <c r="Q323" s="270"/>
      <c r="R323" s="270"/>
      <c r="S323" s="270"/>
      <c r="T323" s="270"/>
      <c r="U323" s="270"/>
    </row>
    <row r="324" spans="1:21" x14ac:dyDescent="0.25">
      <c r="A324" s="270"/>
      <c r="B324" s="270"/>
      <c r="C324" s="270"/>
      <c r="D324" s="270"/>
      <c r="E324" s="270"/>
      <c r="F324" s="270"/>
      <c r="G324" s="270"/>
      <c r="H324" s="270"/>
      <c r="I324" s="270"/>
      <c r="J324" s="270"/>
      <c r="K324" s="270"/>
      <c r="L324" s="270"/>
      <c r="M324" s="270"/>
      <c r="N324" s="270"/>
      <c r="O324" s="270"/>
      <c r="P324" s="270"/>
      <c r="Q324" s="270"/>
      <c r="R324" s="270"/>
      <c r="S324" s="270"/>
      <c r="T324" s="270"/>
      <c r="U324" s="270"/>
    </row>
    <row r="326" spans="1:21" x14ac:dyDescent="0.25">
      <c r="A326" s="272" t="s">
        <v>136</v>
      </c>
      <c r="B326" s="272"/>
      <c r="C326" s="272"/>
      <c r="D326" s="272"/>
      <c r="E326" s="272"/>
      <c r="F326" s="272"/>
      <c r="G326" s="272"/>
      <c r="H326" s="272"/>
      <c r="I326" s="272"/>
      <c r="J326" s="272"/>
      <c r="K326" s="272"/>
      <c r="L326" s="272"/>
      <c r="M326" s="272"/>
      <c r="N326" s="272"/>
      <c r="O326" s="272"/>
      <c r="P326" s="272"/>
      <c r="Q326" s="272"/>
      <c r="R326" s="272"/>
      <c r="S326" s="272"/>
      <c r="T326" s="272"/>
      <c r="U326" s="272"/>
    </row>
    <row r="327" spans="1:21" x14ac:dyDescent="0.25">
      <c r="A327" s="272"/>
      <c r="B327" s="272"/>
      <c r="C327" s="272"/>
      <c r="D327" s="272"/>
      <c r="E327" s="272"/>
      <c r="F327" s="272"/>
      <c r="G327" s="272"/>
      <c r="H327" s="272"/>
      <c r="I327" s="272"/>
      <c r="J327" s="272"/>
      <c r="K327" s="272"/>
      <c r="L327" s="272"/>
      <c r="M327" s="272"/>
      <c r="N327" s="272"/>
      <c r="O327" s="272"/>
      <c r="P327" s="272"/>
      <c r="Q327" s="272"/>
      <c r="R327" s="272"/>
      <c r="S327" s="272"/>
      <c r="T327" s="272"/>
      <c r="U327" s="272"/>
    </row>
    <row r="359" spans="1:21" ht="12.75" customHeight="1" x14ac:dyDescent="0.25">
      <c r="A359" s="270" t="s">
        <v>186</v>
      </c>
      <c r="B359" s="270"/>
      <c r="C359" s="270"/>
      <c r="D359" s="270"/>
      <c r="E359" s="270"/>
      <c r="F359" s="270"/>
      <c r="G359" s="270"/>
      <c r="H359" s="270"/>
      <c r="I359" s="270"/>
      <c r="J359" s="270"/>
      <c r="K359" s="270"/>
      <c r="L359" s="270"/>
      <c r="M359" s="270"/>
      <c r="N359" s="270"/>
      <c r="O359" s="270"/>
      <c r="P359" s="270"/>
      <c r="Q359" s="270"/>
      <c r="R359" s="270"/>
      <c r="S359" s="270"/>
      <c r="T359" s="270"/>
      <c r="U359" s="270"/>
    </row>
    <row r="360" spans="1:21" x14ac:dyDescent="0.25">
      <c r="A360" s="270"/>
      <c r="B360" s="270"/>
      <c r="C360" s="270"/>
      <c r="D360" s="270"/>
      <c r="E360" s="270"/>
      <c r="F360" s="270"/>
      <c r="G360" s="270"/>
      <c r="H360" s="270"/>
      <c r="I360" s="270"/>
      <c r="J360" s="270"/>
      <c r="K360" s="270"/>
      <c r="L360" s="270"/>
      <c r="M360" s="270"/>
      <c r="N360" s="270"/>
      <c r="O360" s="270"/>
      <c r="P360" s="270"/>
      <c r="Q360" s="270"/>
      <c r="R360" s="270"/>
      <c r="S360" s="270"/>
      <c r="T360" s="270"/>
      <c r="U360" s="270"/>
    </row>
    <row r="361" spans="1:21" x14ac:dyDescent="0.25">
      <c r="A361" s="270"/>
      <c r="B361" s="270"/>
      <c r="C361" s="270"/>
      <c r="D361" s="270"/>
      <c r="E361" s="270"/>
      <c r="F361" s="270"/>
      <c r="G361" s="270"/>
      <c r="H361" s="270"/>
      <c r="I361" s="270"/>
      <c r="J361" s="270"/>
      <c r="K361" s="270"/>
      <c r="L361" s="270"/>
      <c r="M361" s="270"/>
      <c r="N361" s="270"/>
      <c r="O361" s="270"/>
      <c r="P361" s="270"/>
      <c r="Q361" s="270"/>
      <c r="R361" s="270"/>
      <c r="S361" s="270"/>
      <c r="T361" s="270"/>
      <c r="U361" s="270"/>
    </row>
  </sheetData>
  <sheetProtection algorithmName="SHA-512" hashValue="YoJlw0LW7h4JydUXenO7gdLI1Uo6jiZbqLGg6Lkv5H0jBbfCBu6dLFrK5z9raJcofQNS6CPMGx3YOH+mD5vzYQ==" saltValue="HngVjW7wxqb3K9jDYfMD9g==" spinCount="100000" sheet="1" objects="1" scenarios="1"/>
  <mergeCells count="17">
    <mergeCell ref="A45:U45"/>
    <mergeCell ref="A113:U114"/>
    <mergeCell ref="A143:U144"/>
    <mergeCell ref="A1:Y1"/>
    <mergeCell ref="A326:U327"/>
    <mergeCell ref="A146:U147"/>
    <mergeCell ref="B40:S41"/>
    <mergeCell ref="A110:U111"/>
    <mergeCell ref="A74:U75"/>
    <mergeCell ref="A359:U361"/>
    <mergeCell ref="B221:S222"/>
    <mergeCell ref="A182:U183"/>
    <mergeCell ref="A227:U227"/>
    <mergeCell ref="A256:U257"/>
    <mergeCell ref="A289:U290"/>
    <mergeCell ref="A292:U293"/>
    <mergeCell ref="A322:U324"/>
  </mergeCells>
  <pageMargins left="0.7" right="0.7" top="0.78740157499999996" bottom="0.78740157499999996"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1E59E-281C-4428-943A-3D15B20AB1EF}">
  <dimension ref="A1:X194"/>
  <sheetViews>
    <sheetView zoomScale="110" zoomScaleNormal="110" workbookViewId="0">
      <selection sqref="A1:X1"/>
    </sheetView>
  </sheetViews>
  <sheetFormatPr defaultRowHeight="13.2" x14ac:dyDescent="0.25"/>
  <sheetData>
    <row r="1" spans="1:24" x14ac:dyDescent="0.25">
      <c r="A1" s="274" t="s">
        <v>200</v>
      </c>
      <c r="B1" s="274"/>
      <c r="C1" s="274"/>
      <c r="D1" s="274"/>
      <c r="E1" s="274"/>
      <c r="F1" s="274"/>
      <c r="G1" s="274"/>
      <c r="H1" s="274"/>
      <c r="I1" s="274"/>
      <c r="J1" s="274"/>
      <c r="K1" s="274"/>
      <c r="L1" s="274"/>
      <c r="M1" s="274"/>
      <c r="N1" s="274"/>
      <c r="O1" s="274"/>
      <c r="P1" s="274"/>
      <c r="Q1" s="274"/>
      <c r="R1" s="274"/>
      <c r="S1" s="274"/>
      <c r="T1" s="274"/>
      <c r="U1" s="274"/>
      <c r="V1" s="274"/>
      <c r="W1" s="274"/>
      <c r="X1" s="274"/>
    </row>
    <row r="3" spans="1:24" ht="17.399999999999999" x14ac:dyDescent="0.3">
      <c r="A3" s="89" t="s">
        <v>144</v>
      </c>
    </row>
    <row r="35" spans="1:21" x14ac:dyDescent="0.25">
      <c r="A35" s="85" t="s">
        <v>146</v>
      </c>
    </row>
    <row r="36" spans="1:21" x14ac:dyDescent="0.25">
      <c r="B36" s="85" t="s">
        <v>147</v>
      </c>
    </row>
    <row r="37" spans="1:21" x14ac:dyDescent="0.25">
      <c r="A37" s="85" t="s">
        <v>145</v>
      </c>
    </row>
    <row r="38" spans="1:21" x14ac:dyDescent="0.25">
      <c r="B38" s="271" t="s">
        <v>148</v>
      </c>
      <c r="C38" s="271"/>
      <c r="D38" s="271"/>
      <c r="E38" s="271"/>
      <c r="F38" s="271"/>
      <c r="G38" s="271"/>
      <c r="H38" s="271"/>
      <c r="I38" s="271"/>
      <c r="J38" s="271"/>
      <c r="K38" s="271"/>
      <c r="L38" s="271"/>
      <c r="M38" s="271"/>
      <c r="N38" s="271"/>
      <c r="O38" s="271"/>
      <c r="P38" s="271"/>
      <c r="Q38" s="271"/>
      <c r="R38" s="271"/>
      <c r="S38" s="271"/>
      <c r="T38" s="271"/>
      <c r="U38" s="271"/>
    </row>
    <row r="39" spans="1:21" x14ac:dyDescent="0.25">
      <c r="B39" s="271"/>
      <c r="C39" s="271"/>
      <c r="D39" s="271"/>
      <c r="E39" s="271"/>
      <c r="F39" s="271"/>
      <c r="G39" s="271"/>
      <c r="H39" s="271"/>
      <c r="I39" s="271"/>
      <c r="J39" s="271"/>
      <c r="K39" s="271"/>
      <c r="L39" s="271"/>
      <c r="M39" s="271"/>
      <c r="N39" s="271"/>
      <c r="O39" s="271"/>
      <c r="P39" s="271"/>
      <c r="Q39" s="271"/>
      <c r="R39" s="271"/>
      <c r="S39" s="271"/>
      <c r="T39" s="271"/>
      <c r="U39" s="271"/>
    </row>
    <row r="40" spans="1:21" x14ac:dyDescent="0.25">
      <c r="B40" s="85" t="s">
        <v>173</v>
      </c>
    </row>
    <row r="41" spans="1:21" x14ac:dyDescent="0.25">
      <c r="A41" s="271" t="s">
        <v>149</v>
      </c>
      <c r="B41" s="271"/>
      <c r="C41" s="271"/>
      <c r="D41" s="271"/>
      <c r="E41" s="271"/>
      <c r="F41" s="271"/>
      <c r="G41" s="271"/>
      <c r="H41" s="271"/>
      <c r="I41" s="271"/>
      <c r="J41" s="271"/>
      <c r="K41" s="271"/>
      <c r="L41" s="271"/>
      <c r="M41" s="271"/>
      <c r="N41" s="271"/>
      <c r="O41" s="271"/>
      <c r="P41" s="271"/>
      <c r="Q41" s="271"/>
      <c r="R41" s="271"/>
      <c r="S41" s="271"/>
      <c r="T41" s="271"/>
      <c r="U41" s="271"/>
    </row>
    <row r="42" spans="1:21" x14ac:dyDescent="0.25">
      <c r="A42" s="271"/>
      <c r="B42" s="271"/>
      <c r="C42" s="271"/>
      <c r="D42" s="271"/>
      <c r="E42" s="271"/>
      <c r="F42" s="271"/>
      <c r="G42" s="271"/>
      <c r="H42" s="271"/>
      <c r="I42" s="271"/>
      <c r="J42" s="271"/>
      <c r="K42" s="271"/>
      <c r="L42" s="271"/>
      <c r="M42" s="271"/>
      <c r="N42" s="271"/>
      <c r="O42" s="271"/>
      <c r="P42" s="271"/>
      <c r="Q42" s="271"/>
      <c r="R42" s="271"/>
      <c r="S42" s="271"/>
      <c r="T42" s="271"/>
      <c r="U42" s="271"/>
    </row>
    <row r="44" spans="1:21" x14ac:dyDescent="0.25">
      <c r="A44" s="272" t="s">
        <v>168</v>
      </c>
      <c r="B44" s="272"/>
      <c r="C44" s="272"/>
      <c r="D44" s="272"/>
      <c r="E44" s="272"/>
      <c r="F44" s="272"/>
      <c r="G44" s="272"/>
      <c r="H44" s="272"/>
      <c r="I44" s="272"/>
      <c r="J44" s="272"/>
      <c r="K44" s="272"/>
      <c r="L44" s="272"/>
      <c r="M44" s="272"/>
      <c r="N44" s="272"/>
      <c r="O44" s="272"/>
      <c r="P44" s="272"/>
      <c r="Q44" s="272"/>
      <c r="R44" s="272"/>
      <c r="S44" s="272"/>
      <c r="T44" s="272"/>
      <c r="U44" s="272"/>
    </row>
    <row r="45" spans="1:21" x14ac:dyDescent="0.25">
      <c r="A45" s="272"/>
      <c r="B45" s="272"/>
      <c r="C45" s="272"/>
      <c r="D45" s="272"/>
      <c r="E45" s="272"/>
      <c r="F45" s="272"/>
      <c r="G45" s="272"/>
      <c r="H45" s="272"/>
      <c r="I45" s="272"/>
      <c r="J45" s="272"/>
      <c r="K45" s="272"/>
      <c r="L45" s="272"/>
      <c r="M45" s="272"/>
      <c r="N45" s="272"/>
      <c r="O45" s="272"/>
      <c r="P45" s="272"/>
      <c r="Q45" s="272"/>
      <c r="R45" s="272"/>
      <c r="S45" s="272"/>
      <c r="T45" s="272"/>
      <c r="U45" s="272"/>
    </row>
    <row r="72" spans="1:1" ht="17.399999999999999" x14ac:dyDescent="0.3">
      <c r="A72" s="89" t="s">
        <v>153</v>
      </c>
    </row>
    <row r="122" spans="1:21" x14ac:dyDescent="0.25">
      <c r="A122" s="85" t="s">
        <v>129</v>
      </c>
    </row>
    <row r="123" spans="1:21" x14ac:dyDescent="0.25">
      <c r="B123" s="271" t="s">
        <v>155</v>
      </c>
      <c r="C123" s="271"/>
      <c r="D123" s="271"/>
      <c r="E123" s="271"/>
      <c r="F123" s="271"/>
      <c r="G123" s="271"/>
      <c r="H123" s="271"/>
      <c r="I123" s="271"/>
      <c r="J123" s="271"/>
      <c r="K123" s="271"/>
      <c r="L123" s="271"/>
      <c r="M123" s="271"/>
      <c r="N123" s="271"/>
      <c r="O123" s="271"/>
      <c r="P123" s="271"/>
      <c r="Q123" s="271"/>
      <c r="R123" s="271"/>
      <c r="S123" s="271"/>
      <c r="T123" s="271"/>
      <c r="U123" s="271"/>
    </row>
    <row r="124" spans="1:21" x14ac:dyDescent="0.25">
      <c r="B124" s="271"/>
      <c r="C124" s="271"/>
      <c r="D124" s="271"/>
      <c r="E124" s="271"/>
      <c r="F124" s="271"/>
      <c r="G124" s="271"/>
      <c r="H124" s="271"/>
      <c r="I124" s="271"/>
      <c r="J124" s="271"/>
      <c r="K124" s="271"/>
      <c r="L124" s="271"/>
      <c r="M124" s="271"/>
      <c r="N124" s="271"/>
      <c r="O124" s="271"/>
      <c r="P124" s="271"/>
      <c r="Q124" s="271"/>
      <c r="R124" s="271"/>
      <c r="S124" s="271"/>
      <c r="T124" s="271"/>
      <c r="U124" s="271"/>
    </row>
    <row r="125" spans="1:21" x14ac:dyDescent="0.25">
      <c r="B125" s="271" t="s">
        <v>156</v>
      </c>
      <c r="C125" s="271"/>
      <c r="D125" s="271"/>
      <c r="E125" s="271"/>
      <c r="F125" s="271"/>
      <c r="G125" s="271"/>
      <c r="H125" s="271"/>
      <c r="I125" s="271"/>
      <c r="J125" s="271"/>
      <c r="K125" s="271"/>
      <c r="L125" s="271"/>
      <c r="M125" s="271"/>
      <c r="N125" s="271"/>
      <c r="O125" s="271"/>
      <c r="P125" s="271"/>
      <c r="Q125" s="271"/>
      <c r="R125" s="271"/>
      <c r="S125" s="271"/>
      <c r="T125" s="271"/>
      <c r="U125" s="271"/>
    </row>
    <row r="126" spans="1:21" x14ac:dyDescent="0.25">
      <c r="B126" s="271"/>
      <c r="C126" s="271"/>
      <c r="D126" s="271"/>
      <c r="E126" s="271"/>
      <c r="F126" s="271"/>
      <c r="G126" s="271"/>
      <c r="H126" s="271"/>
      <c r="I126" s="271"/>
      <c r="J126" s="271"/>
      <c r="K126" s="271"/>
      <c r="L126" s="271"/>
      <c r="M126" s="271"/>
      <c r="N126" s="271"/>
      <c r="O126" s="271"/>
      <c r="P126" s="271"/>
      <c r="Q126" s="271"/>
      <c r="R126" s="271"/>
      <c r="S126" s="271"/>
      <c r="T126" s="271"/>
      <c r="U126" s="271"/>
    </row>
    <row r="127" spans="1:21" x14ac:dyDescent="0.25">
      <c r="B127" s="271" t="s">
        <v>157</v>
      </c>
      <c r="C127" s="271"/>
      <c r="D127" s="271"/>
      <c r="E127" s="271"/>
      <c r="F127" s="271"/>
      <c r="G127" s="271"/>
      <c r="H127" s="271"/>
      <c r="I127" s="271"/>
      <c r="J127" s="271"/>
      <c r="K127" s="271"/>
      <c r="L127" s="271"/>
      <c r="M127" s="271"/>
      <c r="N127" s="271"/>
      <c r="O127" s="271"/>
      <c r="P127" s="271"/>
      <c r="Q127" s="271"/>
      <c r="R127" s="271"/>
      <c r="S127" s="271"/>
      <c r="T127" s="271"/>
      <c r="U127" s="271"/>
    </row>
    <row r="128" spans="1:21" x14ac:dyDescent="0.25">
      <c r="B128" s="271"/>
      <c r="C128" s="271"/>
      <c r="D128" s="271"/>
      <c r="E128" s="271"/>
      <c r="F128" s="271"/>
      <c r="G128" s="271"/>
      <c r="H128" s="271"/>
      <c r="I128" s="271"/>
      <c r="J128" s="271"/>
      <c r="K128" s="271"/>
      <c r="L128" s="271"/>
      <c r="M128" s="271"/>
      <c r="N128" s="271"/>
      <c r="O128" s="271"/>
      <c r="P128" s="271"/>
      <c r="Q128" s="271"/>
      <c r="R128" s="271"/>
      <c r="S128" s="271"/>
      <c r="T128" s="271"/>
      <c r="U128" s="271"/>
    </row>
    <row r="130" spans="1:21" x14ac:dyDescent="0.25">
      <c r="A130" s="272" t="s">
        <v>154</v>
      </c>
      <c r="B130" s="272"/>
      <c r="C130" s="272"/>
      <c r="D130" s="272"/>
      <c r="E130" s="272"/>
      <c r="F130" s="272"/>
      <c r="G130" s="272"/>
      <c r="H130" s="272"/>
      <c r="I130" s="272"/>
      <c r="J130" s="272"/>
      <c r="K130" s="272"/>
      <c r="L130" s="272"/>
      <c r="M130" s="272"/>
      <c r="N130" s="272"/>
      <c r="O130" s="272"/>
      <c r="P130" s="272"/>
      <c r="Q130" s="272"/>
      <c r="R130" s="272"/>
      <c r="S130" s="272"/>
      <c r="T130" s="272"/>
      <c r="U130" s="272"/>
    </row>
    <row r="131" spans="1:21" x14ac:dyDescent="0.25">
      <c r="A131" s="272"/>
      <c r="B131" s="272"/>
      <c r="C131" s="272"/>
      <c r="D131" s="272"/>
      <c r="E131" s="272"/>
      <c r="F131" s="272"/>
      <c r="G131" s="272"/>
      <c r="H131" s="272"/>
      <c r="I131" s="272"/>
      <c r="J131" s="272"/>
      <c r="K131" s="272"/>
      <c r="L131" s="272"/>
      <c r="M131" s="272"/>
      <c r="N131" s="272"/>
      <c r="O131" s="272"/>
      <c r="P131" s="272"/>
      <c r="Q131" s="272"/>
      <c r="R131" s="272"/>
      <c r="S131" s="272"/>
      <c r="T131" s="272"/>
      <c r="U131" s="272"/>
    </row>
    <row r="158" spans="1:1" ht="17.399999999999999" x14ac:dyDescent="0.3">
      <c r="A158" s="89" t="s">
        <v>166</v>
      </c>
    </row>
    <row r="187" spans="1:21" x14ac:dyDescent="0.25">
      <c r="A187" s="85" t="s">
        <v>169</v>
      </c>
      <c r="B187" s="85"/>
      <c r="C187" s="85"/>
      <c r="D187" s="85"/>
      <c r="E187" s="85"/>
      <c r="F187" s="85"/>
      <c r="G187" s="85"/>
      <c r="H187" s="85"/>
      <c r="I187" s="85"/>
      <c r="J187" s="85"/>
      <c r="K187" s="85"/>
      <c r="L187" s="85"/>
      <c r="M187" s="85"/>
      <c r="N187" s="85"/>
      <c r="O187" s="85"/>
      <c r="P187" s="85"/>
      <c r="Q187" s="85"/>
      <c r="R187" s="85"/>
      <c r="S187" s="85"/>
      <c r="T187" s="85"/>
      <c r="U187" s="85"/>
    </row>
    <row r="188" spans="1:21" x14ac:dyDescent="0.25">
      <c r="A188" s="85"/>
      <c r="B188" s="85" t="s">
        <v>170</v>
      </c>
      <c r="C188" s="85"/>
      <c r="D188" s="85"/>
      <c r="E188" s="85"/>
      <c r="F188" s="85"/>
      <c r="G188" s="85"/>
      <c r="H188" s="85"/>
      <c r="I188" s="85"/>
      <c r="J188" s="85"/>
      <c r="K188" s="85"/>
      <c r="L188" s="85"/>
      <c r="M188" s="85"/>
      <c r="N188" s="85"/>
      <c r="O188" s="85"/>
      <c r="P188" s="85"/>
      <c r="Q188" s="85"/>
      <c r="R188" s="85"/>
      <c r="S188" s="85"/>
      <c r="T188" s="85"/>
      <c r="U188" s="85"/>
    </row>
    <row r="189" spans="1:21" x14ac:dyDescent="0.25">
      <c r="A189" s="85"/>
      <c r="B189" s="271" t="s">
        <v>171</v>
      </c>
      <c r="C189" s="271"/>
      <c r="D189" s="271"/>
      <c r="E189" s="271"/>
      <c r="F189" s="271"/>
      <c r="G189" s="271"/>
      <c r="H189" s="271"/>
      <c r="I189" s="271"/>
      <c r="J189" s="271"/>
      <c r="K189" s="271"/>
      <c r="L189" s="271"/>
      <c r="M189" s="271"/>
      <c r="N189" s="271"/>
      <c r="O189" s="271"/>
      <c r="P189" s="271"/>
      <c r="Q189" s="271"/>
      <c r="R189" s="271"/>
      <c r="S189" s="271"/>
      <c r="T189" s="271"/>
      <c r="U189" s="271"/>
    </row>
    <row r="190" spans="1:21" x14ac:dyDescent="0.25">
      <c r="A190" s="85"/>
      <c r="B190" s="271"/>
      <c r="C190" s="271"/>
      <c r="D190" s="271"/>
      <c r="E190" s="271"/>
      <c r="F190" s="271"/>
      <c r="G190" s="271"/>
      <c r="H190" s="271"/>
      <c r="I190" s="271"/>
      <c r="J190" s="271"/>
      <c r="K190" s="271"/>
      <c r="L190" s="271"/>
      <c r="M190" s="271"/>
      <c r="N190" s="271"/>
      <c r="O190" s="271"/>
      <c r="P190" s="271"/>
      <c r="Q190" s="271"/>
      <c r="R190" s="271"/>
      <c r="S190" s="271"/>
      <c r="T190" s="271"/>
      <c r="U190" s="271"/>
    </row>
    <row r="191" spans="1:21" x14ac:dyDescent="0.25">
      <c r="A191" s="85"/>
      <c r="B191" s="85" t="s">
        <v>172</v>
      </c>
      <c r="C191" s="85"/>
      <c r="D191" s="85"/>
      <c r="E191" s="85"/>
      <c r="F191" s="85"/>
      <c r="G191" s="85"/>
      <c r="H191" s="85"/>
      <c r="I191" s="85"/>
      <c r="J191" s="85"/>
      <c r="K191" s="85"/>
      <c r="L191" s="85"/>
      <c r="M191" s="85"/>
      <c r="N191" s="85"/>
      <c r="O191" s="85"/>
      <c r="P191" s="85"/>
      <c r="Q191" s="85"/>
      <c r="R191" s="85"/>
      <c r="S191" s="85"/>
      <c r="T191" s="85"/>
      <c r="U191" s="85"/>
    </row>
    <row r="193" spans="1:21" x14ac:dyDescent="0.25">
      <c r="A193" s="272" t="s">
        <v>167</v>
      </c>
      <c r="B193" s="272"/>
      <c r="C193" s="272"/>
      <c r="D193" s="272"/>
      <c r="E193" s="272"/>
      <c r="F193" s="272"/>
      <c r="G193" s="272"/>
      <c r="H193" s="272"/>
      <c r="I193" s="272"/>
      <c r="J193" s="272"/>
      <c r="K193" s="272"/>
      <c r="L193" s="272"/>
      <c r="M193" s="272"/>
      <c r="N193" s="272"/>
      <c r="O193" s="272"/>
      <c r="P193" s="272"/>
      <c r="Q193" s="272"/>
      <c r="R193" s="272"/>
      <c r="S193" s="272"/>
      <c r="T193" s="272"/>
      <c r="U193" s="272"/>
    </row>
    <row r="194" spans="1:21" x14ac:dyDescent="0.25">
      <c r="A194" s="272"/>
      <c r="B194" s="272"/>
      <c r="C194" s="272"/>
      <c r="D194" s="272"/>
      <c r="E194" s="272"/>
      <c r="F194" s="272"/>
      <c r="G194" s="272"/>
      <c r="H194" s="272"/>
      <c r="I194" s="272"/>
      <c r="J194" s="272"/>
      <c r="K194" s="272"/>
      <c r="L194" s="272"/>
      <c r="M194" s="272"/>
      <c r="N194" s="272"/>
      <c r="O194" s="272"/>
      <c r="P194" s="272"/>
      <c r="Q194" s="272"/>
      <c r="R194" s="272"/>
      <c r="S194" s="272"/>
      <c r="T194" s="272"/>
      <c r="U194" s="272"/>
    </row>
  </sheetData>
  <sheetProtection algorithmName="SHA-512" hashValue="xipvOjaxBJMNGYmpLBn5gH7vC80aG/BYvBVB9Yh1s7kMr9BEBkG35PoFzZRZlgIXMWvx7iuhSLQ3LWpKJ80Cyw==" saltValue="e5AJ3JXM3mv83flr2cHZhQ==" spinCount="100000" sheet="1" objects="1" scenarios="1"/>
  <mergeCells count="10">
    <mergeCell ref="A1:X1"/>
    <mergeCell ref="A193:U194"/>
    <mergeCell ref="B189:U190"/>
    <mergeCell ref="B38:U39"/>
    <mergeCell ref="A44:U45"/>
    <mergeCell ref="A130:U131"/>
    <mergeCell ref="B123:U124"/>
    <mergeCell ref="B125:U126"/>
    <mergeCell ref="B127:U128"/>
    <mergeCell ref="A41:U42"/>
  </mergeCells>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6"/>
  <dimension ref="A1:A15"/>
  <sheetViews>
    <sheetView showGridLines="0" workbookViewId="0">
      <selection activeCell="A15" sqref="A15"/>
    </sheetView>
  </sheetViews>
  <sheetFormatPr defaultRowHeight="13.2" x14ac:dyDescent="0.25"/>
  <cols>
    <col min="1" max="1" width="118.88671875" style="71" customWidth="1"/>
  </cols>
  <sheetData>
    <row r="1" spans="1:1" x14ac:dyDescent="0.25">
      <c r="A1" s="69" t="s">
        <v>68</v>
      </c>
    </row>
    <row r="2" spans="1:1" ht="38.25" customHeight="1" x14ac:dyDescent="0.25">
      <c r="A2" s="70" t="s">
        <v>70</v>
      </c>
    </row>
    <row r="3" spans="1:1" s="74" customFormat="1" ht="35.25" customHeight="1" x14ac:dyDescent="0.25">
      <c r="A3" s="75" t="s">
        <v>71</v>
      </c>
    </row>
    <row r="4" spans="1:1" s="74" customFormat="1" ht="36.75" customHeight="1" x14ac:dyDescent="0.25">
      <c r="A4" s="75" t="s">
        <v>81</v>
      </c>
    </row>
    <row r="5" spans="1:1" s="74" customFormat="1" ht="28.5" customHeight="1" x14ac:dyDescent="0.25">
      <c r="A5" s="75" t="s">
        <v>82</v>
      </c>
    </row>
    <row r="6" spans="1:1" s="74" customFormat="1" ht="30.75" customHeight="1" x14ac:dyDescent="0.25">
      <c r="A6" s="75" t="s">
        <v>69</v>
      </c>
    </row>
    <row r="7" spans="1:1" s="74" customFormat="1" ht="24.75" customHeight="1" x14ac:dyDescent="0.25">
      <c r="A7" s="75" t="s">
        <v>83</v>
      </c>
    </row>
    <row r="8" spans="1:1" s="74" customFormat="1" ht="18.75" customHeight="1" x14ac:dyDescent="0.25">
      <c r="A8" s="75" t="s">
        <v>84</v>
      </c>
    </row>
    <row r="9" spans="1:1" s="74" customFormat="1" ht="44.25" customHeight="1" x14ac:dyDescent="0.25">
      <c r="A9" s="51" t="s">
        <v>85</v>
      </c>
    </row>
    <row r="10" spans="1:1" s="74" customFormat="1" ht="13.5" customHeight="1" x14ac:dyDescent="0.25">
      <c r="A10" s="51"/>
    </row>
    <row r="11" spans="1:1" s="74" customFormat="1" ht="61.5" customHeight="1" x14ac:dyDescent="0.25">
      <c r="A11" s="51" t="s">
        <v>80</v>
      </c>
    </row>
    <row r="12" spans="1:1" s="74" customFormat="1" ht="8.25" customHeight="1" x14ac:dyDescent="0.25">
      <c r="A12" s="51"/>
    </row>
    <row r="13" spans="1:1" s="74" customFormat="1" ht="26.4" x14ac:dyDescent="0.25">
      <c r="A13" s="51" t="s">
        <v>87</v>
      </c>
    </row>
    <row r="14" spans="1:1" s="74" customFormat="1" x14ac:dyDescent="0.25">
      <c r="A14" s="51"/>
    </row>
    <row r="15" spans="1:1" s="74" customFormat="1" ht="27" customHeight="1" x14ac:dyDescent="0.25">
      <c r="A15" s="51" t="s">
        <v>88</v>
      </c>
    </row>
  </sheetData>
  <sheetProtection algorithmName="SHA-512" hashValue="+G3Av1WGpHuR9neDVLJJui4r7bRphmqvwkXTCofAeEWbC+98wXNhMZZCB58XDrOdoPLvu6TkGAMxRWLbAYPBWQ==" saltValue="gjLfv5CPiKFu0Zn2nw57FA==" spinCount="100000" sheet="1" objects="1" scenarios="1"/>
  <customSheetViews>
    <customSheetView guid="{DCFAC535-E3F1-45EC-A63D-2E956F3DA7F7}" showGridLines="0">
      <selection activeCell="A9" sqref="A9"/>
      <pageMargins left="0.78740157499999996" right="0.78740157499999996" top="0.984251969" bottom="0.984251969" header="0.4921259845" footer="0.4921259845"/>
      <pageSetup paperSize="9" orientation="portrait" r:id="rId1"/>
      <headerFooter alignWithMargins="0"/>
    </customSheetView>
  </customSheetViews>
  <phoneticPr fontId="11" type="noConversion"/>
  <pageMargins left="0.78740157499999996" right="0.78740157499999996" top="0.984251969" bottom="0.984251969" header="0.4921259845" footer="0.4921259845"/>
  <pageSetup paperSize="9" orientation="portrait" r:id="rId2"/>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8"/>
  <dimension ref="A1:I51"/>
  <sheetViews>
    <sheetView showGridLines="0" zoomScaleNormal="100" workbookViewId="0">
      <selection activeCell="G8" sqref="G8"/>
    </sheetView>
  </sheetViews>
  <sheetFormatPr defaultColWidth="9.109375" defaultRowHeight="13.2" x14ac:dyDescent="0.25"/>
  <cols>
    <col min="1" max="1" width="4.5546875" style="2" customWidth="1"/>
    <col min="2" max="2" width="12.109375" style="2" customWidth="1"/>
    <col min="3" max="3" width="25.88671875" style="2" customWidth="1"/>
    <col min="4" max="4" width="16.44140625" style="2" customWidth="1"/>
    <col min="5" max="5" width="11.44140625" style="2" customWidth="1"/>
    <col min="6" max="6" width="12.44140625" style="2" customWidth="1"/>
    <col min="7" max="7" width="13.44140625" style="2" customWidth="1"/>
    <col min="8" max="8" width="18.88671875" style="2" customWidth="1"/>
    <col min="9" max="16384" width="9.109375" style="2"/>
  </cols>
  <sheetData>
    <row r="1" spans="1:7" ht="48" customHeight="1" thickBot="1" x14ac:dyDescent="0.3">
      <c r="G1" s="73"/>
    </row>
    <row r="2" spans="1:7" ht="18.75" customHeight="1" thickBot="1" x14ac:dyDescent="0.3">
      <c r="A2" s="279"/>
      <c r="B2" s="279"/>
      <c r="C2" s="279"/>
      <c r="D2" s="279"/>
      <c r="E2" s="279"/>
      <c r="F2" s="279"/>
      <c r="G2" s="279"/>
    </row>
    <row r="3" spans="1:7" ht="17.25" customHeight="1" thickBot="1" x14ac:dyDescent="0.3">
      <c r="A3" s="280" t="s">
        <v>45</v>
      </c>
      <c r="B3" s="280"/>
      <c r="C3" s="280"/>
      <c r="D3" s="63"/>
      <c r="E3" s="60" t="s">
        <v>62</v>
      </c>
      <c r="F3" s="283"/>
      <c r="G3" s="284"/>
    </row>
    <row r="4" spans="1:7" ht="14.4" thickBot="1" x14ac:dyDescent="0.3">
      <c r="A4" s="4" t="s">
        <v>29</v>
      </c>
      <c r="B4" s="5"/>
      <c r="C4" s="6"/>
      <c r="D4" s="5"/>
      <c r="E4" s="4" t="s">
        <v>46</v>
      </c>
      <c r="F4" s="5"/>
      <c r="G4" s="6"/>
    </row>
    <row r="5" spans="1:7" ht="15.75" customHeight="1" thickBot="1" x14ac:dyDescent="0.3">
      <c r="A5" s="281"/>
      <c r="B5" s="281"/>
      <c r="C5" s="281"/>
      <c r="D5" s="64"/>
      <c r="E5" s="282"/>
      <c r="F5" s="282"/>
      <c r="G5" s="282"/>
    </row>
    <row r="6" spans="1:7" ht="13.5" customHeight="1" thickBot="1" x14ac:dyDescent="0.3">
      <c r="A6" s="277" t="s">
        <v>35</v>
      </c>
      <c r="B6" s="277"/>
      <c r="C6" s="277"/>
      <c r="D6" s="277"/>
      <c r="E6" s="277"/>
      <c r="F6" s="277"/>
      <c r="G6" s="277"/>
    </row>
    <row r="7" spans="1:7" ht="48.6" thickBot="1" x14ac:dyDescent="0.3">
      <c r="A7" s="7" t="s">
        <v>37</v>
      </c>
      <c r="B7" s="8" t="s">
        <v>17</v>
      </c>
      <c r="C7" s="8" t="s">
        <v>19</v>
      </c>
      <c r="D7" s="8" t="s">
        <v>65</v>
      </c>
      <c r="E7" s="8" t="s">
        <v>21</v>
      </c>
      <c r="F7" s="8" t="s">
        <v>47</v>
      </c>
      <c r="G7" s="9" t="s">
        <v>48</v>
      </c>
    </row>
    <row r="8" spans="1:7" ht="25.5" customHeight="1" thickBot="1" x14ac:dyDescent="0.3">
      <c r="A8" s="278" t="s">
        <v>28</v>
      </c>
      <c r="B8" s="278"/>
      <c r="C8" s="278"/>
      <c r="D8" s="278"/>
      <c r="E8" s="278"/>
      <c r="F8" s="278"/>
      <c r="G8" s="10">
        <f>SUM(G9:G38)</f>
        <v>0</v>
      </c>
    </row>
    <row r="9" spans="1:7" x14ac:dyDescent="0.25">
      <c r="A9" s="11">
        <v>1</v>
      </c>
      <c r="B9" s="12"/>
      <c r="C9" s="13"/>
      <c r="D9" s="13"/>
      <c r="E9" s="14"/>
      <c r="F9" s="15"/>
      <c r="G9" s="16"/>
    </row>
    <row r="10" spans="1:7" x14ac:dyDescent="0.25">
      <c r="A10" s="17">
        <f t="shared" ref="A10:A38" si="0">A9+1</f>
        <v>2</v>
      </c>
      <c r="B10" s="18"/>
      <c r="C10" s="19"/>
      <c r="D10" s="19"/>
      <c r="E10" s="20"/>
      <c r="F10" s="21"/>
      <c r="G10" s="22"/>
    </row>
    <row r="11" spans="1:7" x14ac:dyDescent="0.25">
      <c r="A11" s="17">
        <f t="shared" si="0"/>
        <v>3</v>
      </c>
      <c r="B11" s="18"/>
      <c r="C11" s="19"/>
      <c r="D11" s="19"/>
      <c r="E11" s="20"/>
      <c r="F11" s="21"/>
      <c r="G11" s="22"/>
    </row>
    <row r="12" spans="1:7" x14ac:dyDescent="0.25">
      <c r="A12" s="17">
        <f t="shared" si="0"/>
        <v>4</v>
      </c>
      <c r="B12" s="18"/>
      <c r="C12" s="19"/>
      <c r="D12" s="19"/>
      <c r="E12" s="20"/>
      <c r="F12" s="21"/>
      <c r="G12" s="22"/>
    </row>
    <row r="13" spans="1:7" x14ac:dyDescent="0.25">
      <c r="A13" s="17">
        <f t="shared" si="0"/>
        <v>5</v>
      </c>
      <c r="B13" s="18"/>
      <c r="C13" s="19"/>
      <c r="D13" s="19"/>
      <c r="E13" s="20"/>
      <c r="F13" s="21"/>
      <c r="G13" s="22"/>
    </row>
    <row r="14" spans="1:7" x14ac:dyDescent="0.25">
      <c r="A14" s="17">
        <f t="shared" si="0"/>
        <v>6</v>
      </c>
      <c r="B14" s="18"/>
      <c r="C14" s="19"/>
      <c r="D14" s="19"/>
      <c r="E14" s="20"/>
      <c r="F14" s="21"/>
      <c r="G14" s="22"/>
    </row>
    <row r="15" spans="1:7" x14ac:dyDescent="0.25">
      <c r="A15" s="17">
        <f t="shared" si="0"/>
        <v>7</v>
      </c>
      <c r="B15" s="18"/>
      <c r="C15" s="19"/>
      <c r="D15" s="19"/>
      <c r="E15" s="20"/>
      <c r="F15" s="21"/>
      <c r="G15" s="22"/>
    </row>
    <row r="16" spans="1:7" x14ac:dyDescent="0.25">
      <c r="A16" s="17">
        <f t="shared" si="0"/>
        <v>8</v>
      </c>
      <c r="B16" s="18"/>
      <c r="C16" s="19"/>
      <c r="D16" s="19"/>
      <c r="E16" s="20"/>
      <c r="F16" s="21"/>
      <c r="G16" s="22"/>
    </row>
    <row r="17" spans="1:7" x14ac:dyDescent="0.25">
      <c r="A17" s="17">
        <f t="shared" si="0"/>
        <v>9</v>
      </c>
      <c r="B17" s="18"/>
      <c r="C17" s="19"/>
      <c r="D17" s="19"/>
      <c r="E17" s="20"/>
      <c r="F17" s="21"/>
      <c r="G17" s="22"/>
    </row>
    <row r="18" spans="1:7" x14ac:dyDescent="0.25">
      <c r="A18" s="17">
        <f t="shared" si="0"/>
        <v>10</v>
      </c>
      <c r="B18" s="18"/>
      <c r="C18" s="19"/>
      <c r="D18" s="19"/>
      <c r="E18" s="20"/>
      <c r="F18" s="21"/>
      <c r="G18" s="22"/>
    </row>
    <row r="19" spans="1:7" x14ac:dyDescent="0.25">
      <c r="A19" s="17">
        <f t="shared" si="0"/>
        <v>11</v>
      </c>
      <c r="B19" s="18"/>
      <c r="C19" s="19"/>
      <c r="D19" s="19"/>
      <c r="E19" s="20"/>
      <c r="F19" s="21"/>
      <c r="G19" s="22"/>
    </row>
    <row r="20" spans="1:7" x14ac:dyDescent="0.25">
      <c r="A20" s="17">
        <f t="shared" si="0"/>
        <v>12</v>
      </c>
      <c r="B20" s="18"/>
      <c r="C20" s="19"/>
      <c r="D20" s="19"/>
      <c r="E20" s="20"/>
      <c r="F20" s="21"/>
      <c r="G20" s="22"/>
    </row>
    <row r="21" spans="1:7" x14ac:dyDescent="0.25">
      <c r="A21" s="17">
        <f t="shared" si="0"/>
        <v>13</v>
      </c>
      <c r="B21" s="18"/>
      <c r="C21" s="19"/>
      <c r="D21" s="19"/>
      <c r="E21" s="20"/>
      <c r="F21" s="21"/>
      <c r="G21" s="22"/>
    </row>
    <row r="22" spans="1:7" x14ac:dyDescent="0.25">
      <c r="A22" s="17">
        <f t="shared" si="0"/>
        <v>14</v>
      </c>
      <c r="B22" s="18"/>
      <c r="C22" s="19"/>
      <c r="D22" s="19"/>
      <c r="E22" s="20"/>
      <c r="F22" s="21"/>
      <c r="G22" s="22"/>
    </row>
    <row r="23" spans="1:7" x14ac:dyDescent="0.25">
      <c r="A23" s="17">
        <f t="shared" si="0"/>
        <v>15</v>
      </c>
      <c r="B23" s="18"/>
      <c r="C23" s="19"/>
      <c r="D23" s="19"/>
      <c r="E23" s="20"/>
      <c r="F23" s="21"/>
      <c r="G23" s="22"/>
    </row>
    <row r="24" spans="1:7" x14ac:dyDescent="0.25">
      <c r="A24" s="17">
        <f t="shared" si="0"/>
        <v>16</v>
      </c>
      <c r="B24" s="18"/>
      <c r="C24" s="19"/>
      <c r="D24" s="19"/>
      <c r="E24" s="20"/>
      <c r="F24" s="21"/>
      <c r="G24" s="22"/>
    </row>
    <row r="25" spans="1:7" x14ac:dyDescent="0.25">
      <c r="A25" s="17">
        <f t="shared" si="0"/>
        <v>17</v>
      </c>
      <c r="B25" s="18"/>
      <c r="C25" s="19"/>
      <c r="D25" s="19"/>
      <c r="E25" s="20"/>
      <c r="F25" s="21"/>
      <c r="G25" s="22"/>
    </row>
    <row r="26" spans="1:7" x14ac:dyDescent="0.25">
      <c r="A26" s="17">
        <f t="shared" si="0"/>
        <v>18</v>
      </c>
      <c r="B26" s="18"/>
      <c r="C26" s="19"/>
      <c r="D26" s="19"/>
      <c r="E26" s="20"/>
      <c r="F26" s="21"/>
      <c r="G26" s="22"/>
    </row>
    <row r="27" spans="1:7" x14ac:dyDescent="0.25">
      <c r="A27" s="17">
        <f t="shared" si="0"/>
        <v>19</v>
      </c>
      <c r="B27" s="18"/>
      <c r="C27" s="19"/>
      <c r="D27" s="19"/>
      <c r="E27" s="20"/>
      <c r="F27" s="21"/>
      <c r="G27" s="22"/>
    </row>
    <row r="28" spans="1:7" x14ac:dyDescent="0.25">
      <c r="A28" s="17">
        <f t="shared" si="0"/>
        <v>20</v>
      </c>
      <c r="B28" s="18"/>
      <c r="C28" s="19"/>
      <c r="D28" s="19"/>
      <c r="E28" s="20"/>
      <c r="F28" s="21"/>
      <c r="G28" s="22"/>
    </row>
    <row r="29" spans="1:7" x14ac:dyDescent="0.25">
      <c r="A29" s="17">
        <f t="shared" si="0"/>
        <v>21</v>
      </c>
      <c r="B29" s="18"/>
      <c r="C29" s="19"/>
      <c r="D29" s="19"/>
      <c r="E29" s="20"/>
      <c r="F29" s="21"/>
      <c r="G29" s="22"/>
    </row>
    <row r="30" spans="1:7" x14ac:dyDescent="0.25">
      <c r="A30" s="17">
        <f t="shared" si="0"/>
        <v>22</v>
      </c>
      <c r="B30" s="18"/>
      <c r="C30" s="19"/>
      <c r="D30" s="19"/>
      <c r="E30" s="20"/>
      <c r="F30" s="21"/>
      <c r="G30" s="22"/>
    </row>
    <row r="31" spans="1:7" x14ac:dyDescent="0.25">
      <c r="A31" s="17">
        <f t="shared" si="0"/>
        <v>23</v>
      </c>
      <c r="B31" s="18"/>
      <c r="C31" s="19"/>
      <c r="D31" s="19"/>
      <c r="E31" s="20"/>
      <c r="F31" s="21"/>
      <c r="G31" s="22"/>
    </row>
    <row r="32" spans="1:7" x14ac:dyDescent="0.25">
      <c r="A32" s="17">
        <f t="shared" si="0"/>
        <v>24</v>
      </c>
      <c r="B32" s="18"/>
      <c r="C32" s="19"/>
      <c r="D32" s="19"/>
      <c r="E32" s="20"/>
      <c r="F32" s="21"/>
      <c r="G32" s="22"/>
    </row>
    <row r="33" spans="1:9" x14ac:dyDescent="0.25">
      <c r="A33" s="17">
        <f t="shared" si="0"/>
        <v>25</v>
      </c>
      <c r="B33" s="18"/>
      <c r="C33" s="19"/>
      <c r="D33" s="19"/>
      <c r="E33" s="20"/>
      <c r="F33" s="21"/>
      <c r="G33" s="22"/>
    </row>
    <row r="34" spans="1:9" x14ac:dyDescent="0.25">
      <c r="A34" s="17">
        <f t="shared" si="0"/>
        <v>26</v>
      </c>
      <c r="B34" s="18"/>
      <c r="C34" s="19"/>
      <c r="D34" s="19"/>
      <c r="E34" s="20"/>
      <c r="F34" s="21"/>
      <c r="G34" s="22"/>
    </row>
    <row r="35" spans="1:9" x14ac:dyDescent="0.25">
      <c r="A35" s="17">
        <f t="shared" si="0"/>
        <v>27</v>
      </c>
      <c r="B35" s="18"/>
      <c r="C35" s="19"/>
      <c r="D35" s="19"/>
      <c r="E35" s="20"/>
      <c r="F35" s="21"/>
      <c r="G35" s="22"/>
    </row>
    <row r="36" spans="1:9" x14ac:dyDescent="0.25">
      <c r="A36" s="17">
        <f t="shared" si="0"/>
        <v>28</v>
      </c>
      <c r="B36" s="18"/>
      <c r="C36" s="19"/>
      <c r="D36" s="19"/>
      <c r="E36" s="20"/>
      <c r="F36" s="21"/>
      <c r="G36" s="22"/>
    </row>
    <row r="37" spans="1:9" x14ac:dyDescent="0.25">
      <c r="A37" s="17">
        <f t="shared" si="0"/>
        <v>29</v>
      </c>
      <c r="B37" s="18"/>
      <c r="C37" s="19"/>
      <c r="D37" s="19"/>
      <c r="E37" s="20"/>
      <c r="F37" s="21"/>
      <c r="G37" s="22"/>
    </row>
    <row r="38" spans="1:9" ht="12.75" customHeight="1" thickBot="1" x14ac:dyDescent="0.3">
      <c r="A38" s="23">
        <f t="shared" si="0"/>
        <v>30</v>
      </c>
      <c r="B38" s="24"/>
      <c r="C38" s="25"/>
      <c r="D38" s="25"/>
      <c r="E38" s="26"/>
      <c r="F38" s="27"/>
      <c r="G38" s="28"/>
    </row>
    <row r="39" spans="1:9" x14ac:dyDescent="0.25">
      <c r="A39" s="3"/>
      <c r="B39" s="3"/>
      <c r="C39" s="3"/>
      <c r="D39" s="3"/>
      <c r="E39" s="3"/>
      <c r="F39" s="3"/>
      <c r="G39" s="3"/>
      <c r="H39" s="3"/>
      <c r="I39" s="3"/>
    </row>
    <row r="40" spans="1:9" ht="24.75" customHeight="1" x14ac:dyDescent="0.25">
      <c r="A40" s="275" t="s">
        <v>86</v>
      </c>
      <c r="B40" s="275"/>
      <c r="C40" s="275"/>
      <c r="D40" s="275"/>
      <c r="E40" s="275"/>
      <c r="F40" s="275"/>
      <c r="G40" s="275"/>
      <c r="H40" s="65"/>
      <c r="I40" s="66"/>
    </row>
    <row r="41" spans="1:9" ht="26.25" customHeight="1" x14ac:dyDescent="0.25">
      <c r="A41" s="275" t="s">
        <v>57</v>
      </c>
      <c r="B41" s="275"/>
      <c r="C41" s="275"/>
      <c r="D41" s="275"/>
      <c r="E41" s="275"/>
      <c r="F41" s="275"/>
      <c r="G41" s="275"/>
      <c r="H41" s="65"/>
      <c r="I41" s="65"/>
    </row>
    <row r="42" spans="1:9" ht="15" customHeight="1" x14ac:dyDescent="0.25">
      <c r="A42" s="275" t="s">
        <v>58</v>
      </c>
      <c r="B42" s="275"/>
      <c r="C42" s="275"/>
      <c r="D42" s="275"/>
      <c r="E42" s="275"/>
      <c r="F42" s="275"/>
      <c r="G42" s="275"/>
      <c r="H42" s="65"/>
      <c r="I42" s="65"/>
    </row>
    <row r="43" spans="1:9" ht="27.75" customHeight="1" x14ac:dyDescent="0.25">
      <c r="A43" s="275" t="s">
        <v>59</v>
      </c>
      <c r="B43" s="275"/>
      <c r="C43" s="275"/>
      <c r="D43" s="275"/>
      <c r="E43" s="275"/>
      <c r="F43" s="275"/>
      <c r="G43" s="275"/>
      <c r="H43" s="65"/>
      <c r="I43" s="65"/>
    </row>
    <row r="44" spans="1:9" ht="26.25" customHeight="1" x14ac:dyDescent="0.25">
      <c r="A44" s="275" t="s">
        <v>39</v>
      </c>
      <c r="B44" s="275"/>
      <c r="C44" s="275"/>
      <c r="D44" s="275"/>
      <c r="E44" s="275"/>
      <c r="F44" s="275"/>
      <c r="G44" s="275"/>
      <c r="H44" s="65"/>
      <c r="I44" s="65"/>
    </row>
    <row r="45" spans="1:9" x14ac:dyDescent="0.25">
      <c r="A45" s="67"/>
      <c r="B45" s="67"/>
      <c r="C45" s="67"/>
      <c r="D45" s="67"/>
      <c r="E45" s="67"/>
      <c r="F45" s="67"/>
      <c r="G45" s="67"/>
      <c r="H45" s="67"/>
      <c r="I45" s="68"/>
    </row>
    <row r="46" spans="1:9" x14ac:dyDescent="0.25">
      <c r="A46" s="57" t="s">
        <v>40</v>
      </c>
      <c r="B46" s="58"/>
      <c r="C46" s="58"/>
      <c r="D46" s="58"/>
      <c r="E46" s="58"/>
      <c r="F46" s="59"/>
      <c r="G46" s="59"/>
      <c r="H46" s="55"/>
      <c r="I46" s="56"/>
    </row>
    <row r="47" spans="1:9" ht="12.75" customHeight="1" x14ac:dyDescent="0.25">
      <c r="A47" s="276" t="s">
        <v>41</v>
      </c>
      <c r="B47" s="276"/>
      <c r="C47" s="276" t="s">
        <v>42</v>
      </c>
      <c r="D47" s="276" t="s">
        <v>43</v>
      </c>
      <c r="E47" s="276"/>
      <c r="F47" s="286" t="s">
        <v>72</v>
      </c>
      <c r="G47" s="287"/>
      <c r="I47" s="56"/>
    </row>
    <row r="48" spans="1:9" x14ac:dyDescent="0.25">
      <c r="A48" s="276"/>
      <c r="B48" s="276"/>
      <c r="C48" s="276"/>
      <c r="D48" s="276"/>
      <c r="E48" s="276"/>
      <c r="F48" s="288"/>
      <c r="G48" s="289"/>
      <c r="I48" s="56"/>
    </row>
    <row r="49" spans="1:9" x14ac:dyDescent="0.25">
      <c r="A49" s="285"/>
      <c r="B49" s="285"/>
      <c r="C49" s="285"/>
      <c r="D49" s="285"/>
      <c r="E49" s="285"/>
      <c r="F49" s="290"/>
      <c r="G49" s="291"/>
      <c r="I49" s="56"/>
    </row>
    <row r="50" spans="1:9" x14ac:dyDescent="0.25">
      <c r="A50" s="285"/>
      <c r="B50" s="285"/>
      <c r="C50" s="285"/>
      <c r="D50" s="285"/>
      <c r="E50" s="285"/>
      <c r="F50" s="292"/>
      <c r="G50" s="293"/>
      <c r="I50" s="56"/>
    </row>
    <row r="51" spans="1:9" x14ac:dyDescent="0.25">
      <c r="A51" s="285"/>
      <c r="B51" s="285"/>
      <c r="C51" s="285"/>
      <c r="D51" s="285"/>
      <c r="E51" s="285"/>
      <c r="F51" s="294"/>
      <c r="G51" s="295"/>
      <c r="I51" s="56"/>
    </row>
  </sheetData>
  <sheetProtection sheet="1" objects="1" scenarios="1"/>
  <protectedRanges>
    <protectedRange sqref="B9:G38" name="Oblast1"/>
  </protectedRanges>
  <customSheetViews>
    <customSheetView guid="{DCFAC535-E3F1-45EC-A63D-2E956F3DA7F7}" showGridLines="0">
      <selection activeCell="L35" sqref="L35"/>
      <pageMargins left="0.74791666666666667" right="0.74791666666666667" top="0.98402777777777772" bottom="0.98402777777777772" header="0.51180555555555551" footer="0.51180555555555551"/>
      <pageSetup paperSize="9" scale="90" firstPageNumber="0" orientation="portrait" horizontalDpi="300" verticalDpi="300" r:id="rId1"/>
      <headerFooter alignWithMargins="0"/>
    </customSheetView>
  </customSheetViews>
  <mergeCells count="20">
    <mergeCell ref="D49:E51"/>
    <mergeCell ref="F47:G48"/>
    <mergeCell ref="F49:G51"/>
    <mergeCell ref="A49:B51"/>
    <mergeCell ref="C47:C48"/>
    <mergeCell ref="C49:C51"/>
    <mergeCell ref="A6:G6"/>
    <mergeCell ref="A8:F8"/>
    <mergeCell ref="A2:G2"/>
    <mergeCell ref="A3:C3"/>
    <mergeCell ref="A5:C5"/>
    <mergeCell ref="E5:G5"/>
    <mergeCell ref="F3:G3"/>
    <mergeCell ref="A44:G44"/>
    <mergeCell ref="A47:B48"/>
    <mergeCell ref="D47:E48"/>
    <mergeCell ref="A40:G40"/>
    <mergeCell ref="A41:G41"/>
    <mergeCell ref="A42:G42"/>
    <mergeCell ref="A43:G43"/>
  </mergeCells>
  <phoneticPr fontId="11" type="noConversion"/>
  <dataValidations disablePrompts="1" count="3">
    <dataValidation type="whole" operator="greaterThan" allowBlank="1" showErrorMessage="1" error="Zadejte částku v celých Kč!" sqref="G9:G38" xr:uid="{00000000-0002-0000-0600-000000000000}">
      <formula1>0</formula1>
      <formula2>0</formula2>
    </dataValidation>
    <dataValidation type="date" operator="greaterThan" allowBlank="1" showErrorMessage="1" error="Chybně zadané datum!" sqref="E9:E38" xr:uid="{00000000-0002-0000-0600-000001000000}">
      <formula1>37986</formula1>
      <formula2>0</formula2>
    </dataValidation>
    <dataValidation type="list" allowBlank="1" showErrorMessage="1" sqref="F9:F38" xr:uid="{00000000-0002-0000-0600-000002000000}">
      <formula1>"Tuzemské,Zahraniční"</formula1>
      <formula2>0</formula2>
    </dataValidation>
  </dataValidations>
  <pageMargins left="0.74791666666666667" right="0.74791666666666667" top="0.98402777777777772" bottom="0.98402777777777772" header="0.51180555555555551" footer="0.51180555555555551"/>
  <pageSetup paperSize="9" scale="90" firstPageNumber="0" orientation="portrait" horizontalDpi="300" verticalDpi="300" r:id="rId2"/>
  <headerFooter alignWithMargins="0"/>
  <drawing r:id="rId3"/>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7"/>
  <dimension ref="A1:H38"/>
  <sheetViews>
    <sheetView showGridLines="0" topLeftCell="A5" workbookViewId="0">
      <selection activeCell="F11" sqref="F11"/>
    </sheetView>
  </sheetViews>
  <sheetFormatPr defaultColWidth="9.109375" defaultRowHeight="13.2" x14ac:dyDescent="0.25"/>
  <cols>
    <col min="1" max="1" width="4.5546875" style="2" customWidth="1"/>
    <col min="2" max="2" width="12.109375" style="2" customWidth="1"/>
    <col min="3" max="3" width="25.88671875" style="2" customWidth="1"/>
    <col min="4" max="5" width="12.44140625" style="2" customWidth="1"/>
    <col min="6" max="6" width="13.44140625" style="2" customWidth="1"/>
    <col min="7" max="16384" width="9.109375" style="2"/>
  </cols>
  <sheetData>
    <row r="1" spans="1:8" ht="39.75" customHeight="1" thickBot="1" x14ac:dyDescent="0.3"/>
    <row r="2" spans="1:8" ht="18.75" customHeight="1" thickBot="1" x14ac:dyDescent="0.3">
      <c r="A2" s="279"/>
      <c r="B2" s="279"/>
      <c r="C2" s="279"/>
      <c r="D2" s="298"/>
      <c r="E2" s="279"/>
      <c r="F2" s="279"/>
    </row>
    <row r="3" spans="1:8" ht="17.25" customHeight="1" thickBot="1" x14ac:dyDescent="0.3">
      <c r="A3" s="280" t="s">
        <v>45</v>
      </c>
      <c r="B3" s="280"/>
      <c r="C3" s="280"/>
      <c r="D3" s="62" t="s">
        <v>61</v>
      </c>
      <c r="E3" s="299" t="s">
        <v>63</v>
      </c>
      <c r="F3" s="300"/>
    </row>
    <row r="4" spans="1:8" ht="14.4" thickBot="1" x14ac:dyDescent="0.3">
      <c r="A4" s="29" t="s">
        <v>29</v>
      </c>
      <c r="B4" s="30"/>
      <c r="C4" s="31"/>
      <c r="D4" s="61" t="s">
        <v>46</v>
      </c>
      <c r="E4" s="30"/>
      <c r="F4" s="31"/>
      <c r="H4" s="32"/>
    </row>
    <row r="5" spans="1:8" ht="15.75" customHeight="1" thickBot="1" x14ac:dyDescent="0.3">
      <c r="A5" s="281"/>
      <c r="B5" s="281"/>
      <c r="C5" s="281"/>
      <c r="D5" s="282"/>
      <c r="E5" s="282"/>
      <c r="F5" s="282"/>
    </row>
    <row r="6" spans="1:8" ht="13.5" customHeight="1" x14ac:dyDescent="0.25">
      <c r="A6" s="296" t="s">
        <v>35</v>
      </c>
      <c r="B6" s="296"/>
      <c r="C6" s="296"/>
      <c r="D6" s="296"/>
      <c r="E6" s="296"/>
      <c r="F6" s="296"/>
      <c r="H6" s="32"/>
    </row>
    <row r="7" spans="1:8" ht="48" x14ac:dyDescent="0.25">
      <c r="A7" s="33" t="s">
        <v>37</v>
      </c>
      <c r="B7" s="34" t="s">
        <v>17</v>
      </c>
      <c r="C7" s="34" t="s">
        <v>19</v>
      </c>
      <c r="D7" s="34" t="s">
        <v>21</v>
      </c>
      <c r="E7" s="34" t="s">
        <v>47</v>
      </c>
      <c r="F7" s="35" t="s">
        <v>48</v>
      </c>
    </row>
    <row r="8" spans="1:8" ht="25.5" customHeight="1" x14ac:dyDescent="0.25">
      <c r="A8" s="297" t="s">
        <v>28</v>
      </c>
      <c r="B8" s="297"/>
      <c r="C8" s="297"/>
      <c r="D8" s="297"/>
      <c r="E8" s="297"/>
      <c r="F8" s="10">
        <f>SUM(F9:F38)</f>
        <v>70560</v>
      </c>
    </row>
    <row r="9" spans="1:8" x14ac:dyDescent="0.25">
      <c r="A9" s="11">
        <v>1</v>
      </c>
      <c r="B9" s="36" t="s">
        <v>50</v>
      </c>
      <c r="C9" s="37" t="s">
        <v>44</v>
      </c>
      <c r="D9" s="38">
        <v>40203</v>
      </c>
      <c r="E9" s="39" t="s">
        <v>49</v>
      </c>
      <c r="F9" s="40">
        <v>70560</v>
      </c>
    </row>
    <row r="10" spans="1:8" x14ac:dyDescent="0.25">
      <c r="A10" s="17">
        <f t="shared" ref="A10:A38" si="0">A9+1</f>
        <v>2</v>
      </c>
      <c r="B10" s="41"/>
      <c r="C10" s="42"/>
      <c r="D10" s="43"/>
      <c r="E10" s="44"/>
      <c r="F10" s="45"/>
    </row>
    <row r="11" spans="1:8" x14ac:dyDescent="0.25">
      <c r="A11" s="17">
        <f t="shared" si="0"/>
        <v>3</v>
      </c>
      <c r="B11" s="41"/>
      <c r="C11" s="42"/>
      <c r="D11" s="43"/>
      <c r="E11" s="44"/>
      <c r="F11" s="45"/>
    </row>
    <row r="12" spans="1:8" x14ac:dyDescent="0.25">
      <c r="A12" s="17">
        <f t="shared" si="0"/>
        <v>4</v>
      </c>
      <c r="B12" s="41"/>
      <c r="C12" s="42"/>
      <c r="D12" s="43"/>
      <c r="E12" s="44"/>
      <c r="F12" s="45"/>
    </row>
    <row r="13" spans="1:8" x14ac:dyDescent="0.25">
      <c r="A13" s="17">
        <f t="shared" si="0"/>
        <v>5</v>
      </c>
      <c r="B13" s="41"/>
      <c r="C13" s="42"/>
      <c r="D13" s="43"/>
      <c r="E13" s="44"/>
      <c r="F13" s="45"/>
    </row>
    <row r="14" spans="1:8" x14ac:dyDescent="0.25">
      <c r="A14" s="17">
        <f t="shared" si="0"/>
        <v>6</v>
      </c>
      <c r="B14" s="41"/>
      <c r="C14" s="42"/>
      <c r="D14" s="43"/>
      <c r="E14" s="44"/>
      <c r="F14" s="45"/>
    </row>
    <row r="15" spans="1:8" x14ac:dyDescent="0.25">
      <c r="A15" s="17">
        <f t="shared" si="0"/>
        <v>7</v>
      </c>
      <c r="B15" s="41"/>
      <c r="C15" s="42"/>
      <c r="D15" s="43"/>
      <c r="E15" s="44"/>
      <c r="F15" s="45"/>
    </row>
    <row r="16" spans="1:8" x14ac:dyDescent="0.25">
      <c r="A16" s="17">
        <f t="shared" si="0"/>
        <v>8</v>
      </c>
      <c r="B16" s="41"/>
      <c r="C16" s="42"/>
      <c r="D16" s="43"/>
      <c r="E16" s="44"/>
      <c r="F16" s="45"/>
    </row>
    <row r="17" spans="1:6" x14ac:dyDescent="0.25">
      <c r="A17" s="17">
        <f t="shared" si="0"/>
        <v>9</v>
      </c>
      <c r="B17" s="41"/>
      <c r="C17" s="42"/>
      <c r="D17" s="43"/>
      <c r="E17" s="44"/>
      <c r="F17" s="45"/>
    </row>
    <row r="18" spans="1:6" x14ac:dyDescent="0.25">
      <c r="A18" s="17">
        <f t="shared" si="0"/>
        <v>10</v>
      </c>
      <c r="B18" s="41"/>
      <c r="C18" s="42"/>
      <c r="D18" s="43"/>
      <c r="E18" s="44"/>
      <c r="F18" s="45"/>
    </row>
    <row r="19" spans="1:6" x14ac:dyDescent="0.25">
      <c r="A19" s="17">
        <f t="shared" si="0"/>
        <v>11</v>
      </c>
      <c r="B19" s="41"/>
      <c r="C19" s="42"/>
      <c r="D19" s="43"/>
      <c r="E19" s="44"/>
      <c r="F19" s="45"/>
    </row>
    <row r="20" spans="1:6" x14ac:dyDescent="0.25">
      <c r="A20" s="17">
        <f t="shared" si="0"/>
        <v>12</v>
      </c>
      <c r="B20" s="41"/>
      <c r="C20" s="42"/>
      <c r="D20" s="43"/>
      <c r="E20" s="44"/>
      <c r="F20" s="45"/>
    </row>
    <row r="21" spans="1:6" x14ac:dyDescent="0.25">
      <c r="A21" s="17">
        <f t="shared" si="0"/>
        <v>13</v>
      </c>
      <c r="B21" s="41"/>
      <c r="C21" s="42"/>
      <c r="D21" s="43"/>
      <c r="E21" s="44"/>
      <c r="F21" s="45"/>
    </row>
    <row r="22" spans="1:6" x14ac:dyDescent="0.25">
      <c r="A22" s="17">
        <f t="shared" si="0"/>
        <v>14</v>
      </c>
      <c r="B22" s="41"/>
      <c r="C22" s="42"/>
      <c r="D22" s="43"/>
      <c r="E22" s="44"/>
      <c r="F22" s="45"/>
    </row>
    <row r="23" spans="1:6" x14ac:dyDescent="0.25">
      <c r="A23" s="17">
        <f t="shared" si="0"/>
        <v>15</v>
      </c>
      <c r="B23" s="41"/>
      <c r="C23" s="42"/>
      <c r="D23" s="43"/>
      <c r="E23" s="44"/>
      <c r="F23" s="45"/>
    </row>
    <row r="24" spans="1:6" x14ac:dyDescent="0.25">
      <c r="A24" s="17">
        <f t="shared" si="0"/>
        <v>16</v>
      </c>
      <c r="B24" s="41"/>
      <c r="C24" s="42"/>
      <c r="D24" s="43"/>
      <c r="E24" s="44"/>
      <c r="F24" s="45"/>
    </row>
    <row r="25" spans="1:6" x14ac:dyDescent="0.25">
      <c r="A25" s="17">
        <f t="shared" si="0"/>
        <v>17</v>
      </c>
      <c r="B25" s="41"/>
      <c r="C25" s="42"/>
      <c r="D25" s="43"/>
      <c r="E25" s="44"/>
      <c r="F25" s="45"/>
    </row>
    <row r="26" spans="1:6" x14ac:dyDescent="0.25">
      <c r="A26" s="17">
        <f t="shared" si="0"/>
        <v>18</v>
      </c>
      <c r="B26" s="41"/>
      <c r="C26" s="42"/>
      <c r="D26" s="43"/>
      <c r="E26" s="44"/>
      <c r="F26" s="45"/>
    </row>
    <row r="27" spans="1:6" x14ac:dyDescent="0.25">
      <c r="A27" s="17">
        <f t="shared" si="0"/>
        <v>19</v>
      </c>
      <c r="B27" s="41"/>
      <c r="C27" s="42"/>
      <c r="D27" s="43"/>
      <c r="E27" s="44"/>
      <c r="F27" s="45"/>
    </row>
    <row r="28" spans="1:6" x14ac:dyDescent="0.25">
      <c r="A28" s="17">
        <f t="shared" si="0"/>
        <v>20</v>
      </c>
      <c r="B28" s="41"/>
      <c r="C28" s="42"/>
      <c r="D28" s="43"/>
      <c r="E28" s="44"/>
      <c r="F28" s="45"/>
    </row>
    <row r="29" spans="1:6" x14ac:dyDescent="0.25">
      <c r="A29" s="17">
        <f t="shared" si="0"/>
        <v>21</v>
      </c>
      <c r="B29" s="41"/>
      <c r="C29" s="42"/>
      <c r="D29" s="43"/>
      <c r="E29" s="44"/>
      <c r="F29" s="45"/>
    </row>
    <row r="30" spans="1:6" x14ac:dyDescent="0.25">
      <c r="A30" s="17">
        <f t="shared" si="0"/>
        <v>22</v>
      </c>
      <c r="B30" s="41"/>
      <c r="C30" s="42"/>
      <c r="D30" s="43"/>
      <c r="E30" s="44"/>
      <c r="F30" s="45"/>
    </row>
    <row r="31" spans="1:6" x14ac:dyDescent="0.25">
      <c r="A31" s="17">
        <f t="shared" si="0"/>
        <v>23</v>
      </c>
      <c r="B31" s="41"/>
      <c r="C31" s="42"/>
      <c r="D31" s="43"/>
      <c r="E31" s="44"/>
      <c r="F31" s="45"/>
    </row>
    <row r="32" spans="1:6" x14ac:dyDescent="0.25">
      <c r="A32" s="17">
        <f t="shared" si="0"/>
        <v>24</v>
      </c>
      <c r="B32" s="41"/>
      <c r="C32" s="42"/>
      <c r="D32" s="43"/>
      <c r="E32" s="44"/>
      <c r="F32" s="45"/>
    </row>
    <row r="33" spans="1:6" x14ac:dyDescent="0.25">
      <c r="A33" s="17">
        <f t="shared" si="0"/>
        <v>25</v>
      </c>
      <c r="B33" s="41"/>
      <c r="C33" s="42"/>
      <c r="D33" s="43"/>
      <c r="E33" s="44"/>
      <c r="F33" s="45"/>
    </row>
    <row r="34" spans="1:6" x14ac:dyDescent="0.25">
      <c r="A34" s="17">
        <f t="shared" si="0"/>
        <v>26</v>
      </c>
      <c r="B34" s="41"/>
      <c r="C34" s="42"/>
      <c r="D34" s="43"/>
      <c r="E34" s="44"/>
      <c r="F34" s="45"/>
    </row>
    <row r="35" spans="1:6" x14ac:dyDescent="0.25">
      <c r="A35" s="17">
        <f t="shared" si="0"/>
        <v>27</v>
      </c>
      <c r="B35" s="41"/>
      <c r="C35" s="42"/>
      <c r="D35" s="43"/>
      <c r="E35" s="44"/>
      <c r="F35" s="45"/>
    </row>
    <row r="36" spans="1:6" x14ac:dyDescent="0.25">
      <c r="A36" s="17">
        <f t="shared" si="0"/>
        <v>28</v>
      </c>
      <c r="B36" s="41"/>
      <c r="C36" s="42"/>
      <c r="D36" s="43"/>
      <c r="E36" s="44"/>
      <c r="F36" s="45"/>
    </row>
    <row r="37" spans="1:6" x14ac:dyDescent="0.25">
      <c r="A37" s="17">
        <f t="shared" si="0"/>
        <v>29</v>
      </c>
      <c r="B37" s="41"/>
      <c r="C37" s="42"/>
      <c r="D37" s="43"/>
      <c r="E37" s="44"/>
      <c r="F37" s="45"/>
    </row>
    <row r="38" spans="1:6" ht="12.75" customHeight="1" x14ac:dyDescent="0.25">
      <c r="A38" s="23">
        <f t="shared" si="0"/>
        <v>30</v>
      </c>
      <c r="B38" s="46"/>
      <c r="C38" s="47"/>
      <c r="D38" s="48"/>
      <c r="E38" s="49"/>
      <c r="F38" s="50"/>
    </row>
  </sheetData>
  <sheetProtection algorithmName="SHA-512" hashValue="N0x7LHzb/H/MoQ6ubJpUPP0hHN7WdEO5q1+rLyPktm1F+vvqxI7t7enzZq6W/U3j+m/O+PPG9cUWp36Yt5GWMA==" saltValue="gbsjWfpKrbULhYncvQUg5Q==" spinCount="100000" sheet="1" objects="1" scenarios="1"/>
  <customSheetViews>
    <customSheetView guid="{DCFAC535-E3F1-45EC-A63D-2E956F3DA7F7}" showGridLines="0">
      <selection activeCell="M18" sqref="M18"/>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customSheetView>
  </customSheetViews>
  <mergeCells count="7">
    <mergeCell ref="A6:F6"/>
    <mergeCell ref="A8:E8"/>
    <mergeCell ref="A2:F2"/>
    <mergeCell ref="A3:C3"/>
    <mergeCell ref="A5:C5"/>
    <mergeCell ref="D5:F5"/>
    <mergeCell ref="E3:F3"/>
  </mergeCells>
  <phoneticPr fontId="11" type="noConversion"/>
  <dataValidations count="3">
    <dataValidation type="whole" operator="greaterThan" allowBlank="1" showErrorMessage="1" error="Zadejte částku v celých Kč!" sqref="F9:F38" xr:uid="{00000000-0002-0000-0700-000000000000}">
      <formula1>0</formula1>
      <formula2>0</formula2>
    </dataValidation>
    <dataValidation type="date" operator="greaterThan" allowBlank="1" showErrorMessage="1" error="Chybně zadané datum!" sqref="D9:D38" xr:uid="{00000000-0002-0000-0700-000001000000}">
      <formula1>37986</formula1>
      <formula2>0</formula2>
    </dataValidation>
    <dataValidation type="list" allowBlank="1" showErrorMessage="1" sqref="E9:E38" xr:uid="{00000000-0002-0000-0700-000002000000}">
      <formula1>"Tuzemské,Zahraniční"</formula1>
      <formula2>0</formula2>
    </dataValidation>
  </dataValidations>
  <pageMargins left="0.74791666666666667" right="0.74791666666666667" top="0.98402777777777772" bottom="0.98402777777777772" header="0.51180555555555551" footer="0.51180555555555551"/>
  <pageSetup paperSize="9" firstPageNumber="0" orientation="portrait" horizontalDpi="300" verticalDpi="300" r:id="rId2"/>
  <headerFooter alignWithMargins="0"/>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8</vt:i4>
      </vt:variant>
    </vt:vector>
  </HeadingPairs>
  <TitlesOfParts>
    <vt:vector size="8" baseType="lpstr">
      <vt:lpstr>Mzdy - formulář</vt:lpstr>
      <vt:lpstr>Pokyny pro vyplnění</vt:lpstr>
      <vt:lpstr>Metodika mzdové náklady</vt:lpstr>
      <vt:lpstr>Mzdy - Příklady</vt:lpstr>
      <vt:lpstr>Mzdy-projektové vedení-Příklady</vt:lpstr>
      <vt:lpstr>Metodika cestovné</vt:lpstr>
      <vt:lpstr>Cestovné - formulář</vt:lpstr>
      <vt:lpstr>Cestovné - příklad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Koubková Monika</dc:creator>
  <cp:lastModifiedBy>A</cp:lastModifiedBy>
  <cp:lastPrinted>2012-03-16T13:15:09Z</cp:lastPrinted>
  <dcterms:created xsi:type="dcterms:W3CDTF">2010-12-01T12:22:10Z</dcterms:created>
  <dcterms:modified xsi:type="dcterms:W3CDTF">2021-06-03T12:18:45Z</dcterms:modified>
</cp:coreProperties>
</file>